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2782B4C4-670A-4EB0-A779-5F5D65932F2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G258" i="1" s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G238" i="1" s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6" i="1" s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189" i="1" l="1"/>
  <c r="G321" i="1"/>
  <c r="G337" i="1"/>
  <c r="G290" i="1"/>
  <c r="G167" i="1"/>
  <c r="G25" i="1"/>
  <c r="G177" i="1"/>
  <c r="G296" i="1"/>
  <c r="G119" i="1"/>
  <c r="G245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<sst xmlns="http://schemas.openxmlformats.org/spreadsheetml/2006/main" count="1001" uniqueCount="607">
  <si>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</si>
  <si>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</si>
  <si>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2nd Quarter Ended 31 December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</si>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</sst>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10953568905</v>
      </c>
      <c r="E6" s="24">
        <v>11029398362</v>
      </c>
      <c r="F6" s="24">
        <v>5913731683</v>
      </c>
      <c r="G6" s="31">
        <f>IF(($D6       =0),0,($F6       /$D6       ))</f>
        <v>0.53989085514407509</v>
      </c>
      <c r="H6" s="23">
        <v>1359706497</v>
      </c>
      <c r="I6" s="24">
        <v>955493958</v>
      </c>
      <c r="J6" s="24">
        <v>749722622</v>
      </c>
      <c r="K6" s="23">
        <v>3064923077</v>
      </c>
      <c r="L6" s="23">
        <v>659816070</v>
      </c>
      <c r="M6" s="24">
        <v>737877885</v>
      </c>
      <c r="N6" s="24">
        <v>1451114651</v>
      </c>
      <c r="O6" s="23">
        <v>2848808606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19555749200</v>
      </c>
      <c r="E7" s="24">
        <v>19555749200</v>
      </c>
      <c r="F7" s="24">
        <v>7018760036</v>
      </c>
      <c r="G7" s="31">
        <f>IF(($D7       =0),0,($F7       /$D7       ))</f>
        <v>0.3589103114494841</v>
      </c>
      <c r="H7" s="23">
        <v>6102302170</v>
      </c>
      <c r="I7" s="24">
        <v>0</v>
      </c>
      <c r="J7" s="24">
        <v>916457866</v>
      </c>
      <c r="K7" s="23">
        <v>7018760036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30509318105</v>
      </c>
      <c r="E8" s="26">
        <f>SUM(E6:E7)</f>
        <v>30585147562</v>
      </c>
      <c r="F8" s="26">
        <f>SUM(F6:F7)</f>
        <v>12932491719</v>
      </c>
      <c r="G8" s="32">
        <f>IF(($D8       =0),0,($F8       /$D8       ))</f>
        <v>0.42388661963836444</v>
      </c>
      <c r="H8" s="25">
        <f t="shared" ref="H8:W8" si="0">SUM(H6:H7)</f>
        <v>7462008667</v>
      </c>
      <c r="I8" s="26">
        <f t="shared" si="0"/>
        <v>955493958</v>
      </c>
      <c r="J8" s="26">
        <f t="shared" si="0"/>
        <v>1666180488</v>
      </c>
      <c r="K8" s="25">
        <f t="shared" si="0"/>
        <v>10083683113</v>
      </c>
      <c r="L8" s="25">
        <f t="shared" si="0"/>
        <v>659816070</v>
      </c>
      <c r="M8" s="26">
        <f t="shared" si="0"/>
        <v>737877885</v>
      </c>
      <c r="N8" s="26">
        <f t="shared" si="0"/>
        <v>1451114651</v>
      </c>
      <c r="O8" s="25">
        <f t="shared" si="0"/>
        <v>2848808606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619287006</v>
      </c>
      <c r="E9" s="24">
        <v>619287006</v>
      </c>
      <c r="F9" s="24">
        <v>305199155</v>
      </c>
      <c r="G9" s="31">
        <f>IF(($D9       =0),0,($F9       /$D9       ))</f>
        <v>0.49282344380401871</v>
      </c>
      <c r="H9" s="23">
        <v>114717050</v>
      </c>
      <c r="I9" s="24">
        <v>67878184</v>
      </c>
      <c r="J9" s="24">
        <v>29652046</v>
      </c>
      <c r="K9" s="23">
        <v>212247280</v>
      </c>
      <c r="L9" s="23">
        <v>25698703</v>
      </c>
      <c r="M9" s="24">
        <v>0</v>
      </c>
      <c r="N9" s="24">
        <v>67253172</v>
      </c>
      <c r="O9" s="23">
        <v>92951875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355676553</v>
      </c>
      <c r="E10" s="24">
        <v>355863469</v>
      </c>
      <c r="F10" s="24">
        <v>174253564</v>
      </c>
      <c r="G10" s="31">
        <f t="shared" ref="G10:G52" si="1">IF(($D10      =0),0,($F10      /$D10      ))</f>
        <v>0.48992142588606341</v>
      </c>
      <c r="H10" s="23">
        <v>41618595</v>
      </c>
      <c r="I10" s="24">
        <v>20634875</v>
      </c>
      <c r="J10" s="24">
        <v>37586557</v>
      </c>
      <c r="K10" s="23">
        <v>99840027</v>
      </c>
      <c r="L10" s="23">
        <v>20437614</v>
      </c>
      <c r="M10" s="24">
        <v>14743842</v>
      </c>
      <c r="N10" s="24">
        <v>39232081</v>
      </c>
      <c r="O10" s="23">
        <v>74413537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916678877</v>
      </c>
      <c r="E11" s="24">
        <v>916678877</v>
      </c>
      <c r="F11" s="24">
        <v>499943305</v>
      </c>
      <c r="G11" s="31">
        <f t="shared" si="1"/>
        <v>0.5453854316313651</v>
      </c>
      <c r="H11" s="23">
        <v>148558649</v>
      </c>
      <c r="I11" s="24">
        <v>73336129</v>
      </c>
      <c r="J11" s="24">
        <v>60726619</v>
      </c>
      <c r="K11" s="23">
        <v>282621397</v>
      </c>
      <c r="L11" s="23">
        <v>52778218</v>
      </c>
      <c r="M11" s="24">
        <v>66182964</v>
      </c>
      <c r="N11" s="24">
        <v>98360726</v>
      </c>
      <c r="O11" s="23">
        <v>217321908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720093099</v>
      </c>
      <c r="E12" s="24">
        <v>720093099</v>
      </c>
      <c r="F12" s="24">
        <v>368812827</v>
      </c>
      <c r="G12" s="31">
        <f t="shared" si="1"/>
        <v>0.51217381129214234</v>
      </c>
      <c r="H12" s="23">
        <v>110276269</v>
      </c>
      <c r="I12" s="24">
        <v>40884734</v>
      </c>
      <c r="J12" s="24">
        <v>44599093</v>
      </c>
      <c r="K12" s="23">
        <v>195760096</v>
      </c>
      <c r="L12" s="23">
        <v>43029872</v>
      </c>
      <c r="M12" s="24">
        <v>36612533</v>
      </c>
      <c r="N12" s="24">
        <v>93410326</v>
      </c>
      <c r="O12" s="23">
        <v>173052731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284208361</v>
      </c>
      <c r="E13" s="24">
        <v>284208361</v>
      </c>
      <c r="F13" s="24">
        <v>221160034</v>
      </c>
      <c r="G13" s="31">
        <f t="shared" si="1"/>
        <v>0.77816160376787791</v>
      </c>
      <c r="H13" s="23">
        <v>28332044</v>
      </c>
      <c r="I13" s="24">
        <v>49882705</v>
      </c>
      <c r="J13" s="24">
        <v>27252898</v>
      </c>
      <c r="K13" s="23">
        <v>105467647</v>
      </c>
      <c r="L13" s="23">
        <v>14461316</v>
      </c>
      <c r="M13" s="24">
        <v>13095203</v>
      </c>
      <c r="N13" s="24">
        <v>88135868</v>
      </c>
      <c r="O13" s="23">
        <v>115692387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1468686408</v>
      </c>
      <c r="E14" s="24">
        <v>1461864522</v>
      </c>
      <c r="F14" s="24">
        <v>764856888</v>
      </c>
      <c r="G14" s="31">
        <f t="shared" si="1"/>
        <v>0.52077617375213026</v>
      </c>
      <c r="H14" s="23">
        <v>222993853</v>
      </c>
      <c r="I14" s="24">
        <v>94889519</v>
      </c>
      <c r="J14" s="24">
        <v>97240227</v>
      </c>
      <c r="K14" s="23">
        <v>415123599</v>
      </c>
      <c r="L14" s="23">
        <v>102027946</v>
      </c>
      <c r="M14" s="24">
        <v>89397186</v>
      </c>
      <c r="N14" s="24">
        <v>158308157</v>
      </c>
      <c r="O14" s="23">
        <v>349733289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254040793</v>
      </c>
      <c r="E15" s="24">
        <v>254040793</v>
      </c>
      <c r="F15" s="24">
        <v>150300082</v>
      </c>
      <c r="G15" s="31">
        <f t="shared" si="1"/>
        <v>0.59163758790502596</v>
      </c>
      <c r="H15" s="23">
        <v>144142</v>
      </c>
      <c r="I15" s="24">
        <v>87792465</v>
      </c>
      <c r="J15" s="24">
        <v>8477475</v>
      </c>
      <c r="K15" s="23">
        <v>96414082</v>
      </c>
      <c r="L15" s="23">
        <v>13697394</v>
      </c>
      <c r="M15" s="24">
        <v>10797583</v>
      </c>
      <c r="N15" s="24">
        <v>29391023</v>
      </c>
      <c r="O15" s="23">
        <v>53886000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385125458</v>
      </c>
      <c r="E16" s="24">
        <v>470013558</v>
      </c>
      <c r="F16" s="24">
        <v>193652603</v>
      </c>
      <c r="G16" s="31">
        <f t="shared" si="1"/>
        <v>0.50282991938694432</v>
      </c>
      <c r="H16" s="23">
        <v>54773257</v>
      </c>
      <c r="I16" s="24">
        <v>4924719</v>
      </c>
      <c r="J16" s="24">
        <v>30520651</v>
      </c>
      <c r="K16" s="23">
        <v>90218627</v>
      </c>
      <c r="L16" s="23">
        <v>32021143</v>
      </c>
      <c r="M16" s="24">
        <v>15119408</v>
      </c>
      <c r="N16" s="24">
        <v>56293425</v>
      </c>
      <c r="O16" s="23">
        <v>103433976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5003796555</v>
      </c>
      <c r="E17" s="26">
        <f>SUM(E9:E16)</f>
        <v>5082049685</v>
      </c>
      <c r="F17" s="26">
        <f>SUM(F9:F16)</f>
        <v>2678178458</v>
      </c>
      <c r="G17" s="32">
        <f t="shared" si="1"/>
        <v>0.53522928611553033</v>
      </c>
      <c r="H17" s="25">
        <f t="shared" ref="H17:W17" si="2">SUM(H9:H16)</f>
        <v>721413859</v>
      </c>
      <c r="I17" s="26">
        <f t="shared" si="2"/>
        <v>440223330</v>
      </c>
      <c r="J17" s="26">
        <f t="shared" si="2"/>
        <v>336055566</v>
      </c>
      <c r="K17" s="25">
        <f t="shared" si="2"/>
        <v>1497692755</v>
      </c>
      <c r="L17" s="25">
        <f t="shared" si="2"/>
        <v>304152206</v>
      </c>
      <c r="M17" s="26">
        <f t="shared" si="2"/>
        <v>245948719</v>
      </c>
      <c r="N17" s="26">
        <f t="shared" si="2"/>
        <v>630384778</v>
      </c>
      <c r="O17" s="25">
        <f t="shared" si="2"/>
        <v>1180485703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452172224</v>
      </c>
      <c r="E18" s="24">
        <v>452172224</v>
      </c>
      <c r="F18" s="24">
        <v>337886737</v>
      </c>
      <c r="G18" s="31">
        <f t="shared" si="1"/>
        <v>0.7472523057939976</v>
      </c>
      <c r="H18" s="23">
        <v>156407809</v>
      </c>
      <c r="I18" s="24">
        <v>9627241</v>
      </c>
      <c r="J18" s="24">
        <v>12610352</v>
      </c>
      <c r="K18" s="23">
        <v>178645402</v>
      </c>
      <c r="L18" s="23">
        <v>19051846</v>
      </c>
      <c r="M18" s="24">
        <v>19068773</v>
      </c>
      <c r="N18" s="24">
        <v>121120716</v>
      </c>
      <c r="O18" s="23">
        <v>159241335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577547858</v>
      </c>
      <c r="E19" s="24">
        <v>595940243</v>
      </c>
      <c r="F19" s="24">
        <v>376877360</v>
      </c>
      <c r="G19" s="31">
        <f t="shared" si="1"/>
        <v>0.65254741192374055</v>
      </c>
      <c r="H19" s="23">
        <v>197098939</v>
      </c>
      <c r="I19" s="24">
        <v>12902367</v>
      </c>
      <c r="J19" s="24">
        <v>12969971</v>
      </c>
      <c r="K19" s="23">
        <v>222971277</v>
      </c>
      <c r="L19" s="23">
        <v>14515969</v>
      </c>
      <c r="M19" s="24">
        <v>12253771</v>
      </c>
      <c r="N19" s="24">
        <v>127136343</v>
      </c>
      <c r="O19" s="23">
        <v>153906083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152329864</v>
      </c>
      <c r="E20" s="24">
        <v>152329866</v>
      </c>
      <c r="F20" s="24">
        <v>82590241</v>
      </c>
      <c r="G20" s="31">
        <f t="shared" si="1"/>
        <v>0.54218023197342313</v>
      </c>
      <c r="H20" s="23">
        <v>33329276</v>
      </c>
      <c r="I20" s="24">
        <v>3801396</v>
      </c>
      <c r="J20" s="24">
        <v>6981154</v>
      </c>
      <c r="K20" s="23">
        <v>44111826</v>
      </c>
      <c r="L20" s="23">
        <v>8023257</v>
      </c>
      <c r="M20" s="24">
        <v>4070391</v>
      </c>
      <c r="N20" s="24">
        <v>26384767</v>
      </c>
      <c r="O20" s="23">
        <v>38478415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322007776</v>
      </c>
      <c r="E21" s="24">
        <v>322007776</v>
      </c>
      <c r="F21" s="24">
        <v>185483159</v>
      </c>
      <c r="G21" s="31">
        <f t="shared" si="1"/>
        <v>0.57602074491517874</v>
      </c>
      <c r="H21" s="23">
        <v>69945685</v>
      </c>
      <c r="I21" s="24">
        <v>5694159</v>
      </c>
      <c r="J21" s="24">
        <v>12061092</v>
      </c>
      <c r="K21" s="23">
        <v>87700936</v>
      </c>
      <c r="L21" s="23">
        <v>10350582</v>
      </c>
      <c r="M21" s="24">
        <v>10165796</v>
      </c>
      <c r="N21" s="24">
        <v>77265845</v>
      </c>
      <c r="O21" s="23">
        <v>97782223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213772764</v>
      </c>
      <c r="E22" s="24">
        <v>213772764</v>
      </c>
      <c r="F22" s="24">
        <v>121050086</v>
      </c>
      <c r="G22" s="31">
        <f t="shared" si="1"/>
        <v>0.56625588655437886</v>
      </c>
      <c r="H22" s="23">
        <v>63466372</v>
      </c>
      <c r="I22" s="24">
        <v>4534405</v>
      </c>
      <c r="J22" s="24">
        <v>4291589</v>
      </c>
      <c r="K22" s="23">
        <v>72292366</v>
      </c>
      <c r="L22" s="23">
        <v>4594237</v>
      </c>
      <c r="M22" s="24">
        <v>5471449</v>
      </c>
      <c r="N22" s="24">
        <v>38692034</v>
      </c>
      <c r="O22" s="23">
        <v>48757720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511666647</v>
      </c>
      <c r="E23" s="24">
        <v>511666647</v>
      </c>
      <c r="F23" s="24">
        <v>460076024</v>
      </c>
      <c r="G23" s="31">
        <f t="shared" si="1"/>
        <v>0.89917141697140957</v>
      </c>
      <c r="H23" s="23">
        <v>162441441</v>
      </c>
      <c r="I23" s="24">
        <v>24868455</v>
      </c>
      <c r="J23" s="24">
        <v>25400809</v>
      </c>
      <c r="K23" s="23">
        <v>212710705</v>
      </c>
      <c r="L23" s="23">
        <v>36799214</v>
      </c>
      <c r="M23" s="24">
        <v>111224205</v>
      </c>
      <c r="N23" s="24">
        <v>99341900</v>
      </c>
      <c r="O23" s="23">
        <v>247365319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2007873576</v>
      </c>
      <c r="E24" s="24">
        <v>2012087492</v>
      </c>
      <c r="F24" s="24">
        <v>1417261822</v>
      </c>
      <c r="G24" s="31">
        <f t="shared" si="1"/>
        <v>0.70585212084089899</v>
      </c>
      <c r="H24" s="23">
        <v>747664907</v>
      </c>
      <c r="I24" s="24">
        <v>44999176</v>
      </c>
      <c r="J24" s="24">
        <v>-37272073</v>
      </c>
      <c r="K24" s="23">
        <v>755392010</v>
      </c>
      <c r="L24" s="23">
        <v>82819965</v>
      </c>
      <c r="M24" s="24">
        <v>96139982</v>
      </c>
      <c r="N24" s="24">
        <v>482909865</v>
      </c>
      <c r="O24" s="23">
        <v>661869812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4237370709</v>
      </c>
      <c r="E25" s="26">
        <f>SUM(E18:E24)</f>
        <v>4259977012</v>
      </c>
      <c r="F25" s="26">
        <f>SUM(F18:F24)</f>
        <v>2981225429</v>
      </c>
      <c r="G25" s="32">
        <f t="shared" si="1"/>
        <v>0.70355549083019819</v>
      </c>
      <c r="H25" s="25">
        <f t="shared" ref="H25:W25" si="3">SUM(H18:H24)</f>
        <v>1430354429</v>
      </c>
      <c r="I25" s="26">
        <f t="shared" si="3"/>
        <v>106427199</v>
      </c>
      <c r="J25" s="26">
        <f t="shared" si="3"/>
        <v>37042894</v>
      </c>
      <c r="K25" s="25">
        <f t="shared" si="3"/>
        <v>1573824522</v>
      </c>
      <c r="L25" s="25">
        <f t="shared" si="3"/>
        <v>176155070</v>
      </c>
      <c r="M25" s="26">
        <f t="shared" si="3"/>
        <v>258394367</v>
      </c>
      <c r="N25" s="26">
        <f t="shared" si="3"/>
        <v>972851470</v>
      </c>
      <c r="O25" s="25">
        <f t="shared" si="3"/>
        <v>1407400907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503624616</v>
      </c>
      <c r="E26" s="24">
        <v>503624616</v>
      </c>
      <c r="F26" s="24">
        <v>206679621</v>
      </c>
      <c r="G26" s="31">
        <f t="shared" si="1"/>
        <v>0.41038427120885607</v>
      </c>
      <c r="H26" s="23">
        <v>85569653</v>
      </c>
      <c r="I26" s="24">
        <v>38078695</v>
      </c>
      <c r="J26" s="24">
        <v>22132113</v>
      </c>
      <c r="K26" s="23">
        <v>145780461</v>
      </c>
      <c r="L26" s="23">
        <v>21674717</v>
      </c>
      <c r="M26" s="24">
        <v>20508551</v>
      </c>
      <c r="N26" s="24">
        <v>18715892</v>
      </c>
      <c r="O26" s="23">
        <v>60899160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287545714</v>
      </c>
      <c r="E27" s="24">
        <v>287545714</v>
      </c>
      <c r="F27" s="24">
        <v>173016314</v>
      </c>
      <c r="G27" s="31">
        <f t="shared" si="1"/>
        <v>0.60170020131129476</v>
      </c>
      <c r="H27" s="23">
        <v>88291229</v>
      </c>
      <c r="I27" s="24">
        <v>1969107</v>
      </c>
      <c r="J27" s="24">
        <v>2280095</v>
      </c>
      <c r="K27" s="23">
        <v>92540431</v>
      </c>
      <c r="L27" s="23">
        <v>5432103</v>
      </c>
      <c r="M27" s="24">
        <v>4044193</v>
      </c>
      <c r="N27" s="24">
        <v>70999587</v>
      </c>
      <c r="O27" s="23">
        <v>80475883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247172015</v>
      </c>
      <c r="E28" s="24">
        <v>247172015</v>
      </c>
      <c r="F28" s="24">
        <v>171415376</v>
      </c>
      <c r="G28" s="31">
        <f t="shared" si="1"/>
        <v>0.69350640686406184</v>
      </c>
      <c r="H28" s="23">
        <v>82505394</v>
      </c>
      <c r="I28" s="24">
        <v>8229359</v>
      </c>
      <c r="J28" s="24">
        <v>8728982</v>
      </c>
      <c r="K28" s="23">
        <v>99463735</v>
      </c>
      <c r="L28" s="23">
        <v>6471142</v>
      </c>
      <c r="M28" s="24">
        <v>5553448</v>
      </c>
      <c r="N28" s="24">
        <v>59927051</v>
      </c>
      <c r="O28" s="23">
        <v>71951641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253534232</v>
      </c>
      <c r="E29" s="24">
        <v>253534232</v>
      </c>
      <c r="F29" s="24">
        <v>162556246</v>
      </c>
      <c r="G29" s="31">
        <f t="shared" si="1"/>
        <v>0.64116093798331741</v>
      </c>
      <c r="H29" s="23">
        <v>91107275</v>
      </c>
      <c r="I29" s="24">
        <v>1381533</v>
      </c>
      <c r="J29" s="24">
        <v>1742232</v>
      </c>
      <c r="K29" s="23">
        <v>94231040</v>
      </c>
      <c r="L29" s="23">
        <v>1464273</v>
      </c>
      <c r="M29" s="24">
        <v>1201557</v>
      </c>
      <c r="N29" s="24">
        <v>65659376</v>
      </c>
      <c r="O29" s="23">
        <v>68325206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166453265</v>
      </c>
      <c r="E30" s="24">
        <v>166453265</v>
      </c>
      <c r="F30" s="24">
        <v>151086136</v>
      </c>
      <c r="G30" s="31">
        <f t="shared" si="1"/>
        <v>0.90767901729052891</v>
      </c>
      <c r="H30" s="23">
        <v>45278015</v>
      </c>
      <c r="I30" s="24">
        <v>52664610</v>
      </c>
      <c r="J30" s="24">
        <v>5610206</v>
      </c>
      <c r="K30" s="23">
        <v>103552831</v>
      </c>
      <c r="L30" s="23">
        <v>5586695</v>
      </c>
      <c r="M30" s="24">
        <v>7388561</v>
      </c>
      <c r="N30" s="24">
        <v>34558049</v>
      </c>
      <c r="O30" s="23">
        <v>47533305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1094782574</v>
      </c>
      <c r="E31" s="24">
        <v>1094782574</v>
      </c>
      <c r="F31" s="24">
        <v>807699459</v>
      </c>
      <c r="G31" s="31">
        <f t="shared" si="1"/>
        <v>0.73777157052191078</v>
      </c>
      <c r="H31" s="23">
        <v>475787243</v>
      </c>
      <c r="I31" s="24">
        <v>52636291</v>
      </c>
      <c r="J31" s="24">
        <v>60003954</v>
      </c>
      <c r="K31" s="23">
        <v>588427488</v>
      </c>
      <c r="L31" s="23">
        <v>49624596</v>
      </c>
      <c r="M31" s="24">
        <v>46548279</v>
      </c>
      <c r="N31" s="24">
        <v>123099096</v>
      </c>
      <c r="O31" s="23">
        <v>219271971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1807055243</v>
      </c>
      <c r="E32" s="24">
        <v>1807055243</v>
      </c>
      <c r="F32" s="24">
        <v>975481526</v>
      </c>
      <c r="G32" s="31">
        <f t="shared" si="1"/>
        <v>0.53981832031905397</v>
      </c>
      <c r="H32" s="23">
        <v>384551388</v>
      </c>
      <c r="I32" s="24">
        <v>64761279</v>
      </c>
      <c r="J32" s="24">
        <v>64845682</v>
      </c>
      <c r="K32" s="23">
        <v>514158349</v>
      </c>
      <c r="L32" s="23">
        <v>66437781</v>
      </c>
      <c r="M32" s="24">
        <v>68872296</v>
      </c>
      <c r="N32" s="24">
        <v>326013100</v>
      </c>
      <c r="O32" s="23">
        <v>461323177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4360167659</v>
      </c>
      <c r="E33" s="26">
        <f>SUM(E26:E32)</f>
        <v>4360167659</v>
      </c>
      <c r="F33" s="26">
        <f>SUM(F26:F32)</f>
        <v>2647934678</v>
      </c>
      <c r="G33" s="32">
        <f t="shared" si="1"/>
        <v>0.60730111433542933</v>
      </c>
      <c r="H33" s="25">
        <f t="shared" ref="H33:W33" si="4">SUM(H26:H32)</f>
        <v>1253090197</v>
      </c>
      <c r="I33" s="26">
        <f t="shared" si="4"/>
        <v>219720874</v>
      </c>
      <c r="J33" s="26">
        <f t="shared" si="4"/>
        <v>165343264</v>
      </c>
      <c r="K33" s="25">
        <f t="shared" si="4"/>
        <v>1638154335</v>
      </c>
      <c r="L33" s="25">
        <f t="shared" si="4"/>
        <v>156691307</v>
      </c>
      <c r="M33" s="26">
        <f t="shared" si="4"/>
        <v>154116885</v>
      </c>
      <c r="N33" s="26">
        <f t="shared" si="4"/>
        <v>698972151</v>
      </c>
      <c r="O33" s="25">
        <f t="shared" si="4"/>
        <v>1009780343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466930807</v>
      </c>
      <c r="E34" s="24">
        <v>466930807</v>
      </c>
      <c r="F34" s="24">
        <v>236964054</v>
      </c>
      <c r="G34" s="31">
        <f t="shared" si="1"/>
        <v>0.50749286713909203</v>
      </c>
      <c r="H34" s="23">
        <v>93562814</v>
      </c>
      <c r="I34" s="24">
        <v>10270019</v>
      </c>
      <c r="J34" s="24">
        <v>11460472</v>
      </c>
      <c r="K34" s="23">
        <v>115293305</v>
      </c>
      <c r="L34" s="23">
        <v>36660083</v>
      </c>
      <c r="M34" s="24">
        <v>6488059</v>
      </c>
      <c r="N34" s="24">
        <v>78522607</v>
      </c>
      <c r="O34" s="23">
        <v>121670749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364702548</v>
      </c>
      <c r="E35" s="24">
        <v>364702548</v>
      </c>
      <c r="F35" s="24">
        <v>485907215</v>
      </c>
      <c r="G35" s="31">
        <f t="shared" si="1"/>
        <v>1.3323384156888314</v>
      </c>
      <c r="H35" s="23">
        <v>365590064</v>
      </c>
      <c r="I35" s="24">
        <v>10300070</v>
      </c>
      <c r="J35" s="24">
        <v>17681764</v>
      </c>
      <c r="K35" s="23">
        <v>393571898</v>
      </c>
      <c r="L35" s="23">
        <v>8446347</v>
      </c>
      <c r="M35" s="24">
        <v>7975440</v>
      </c>
      <c r="N35" s="24">
        <v>75913530</v>
      </c>
      <c r="O35" s="23">
        <v>92335317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490072261</v>
      </c>
      <c r="E36" s="24">
        <v>490072261</v>
      </c>
      <c r="F36" s="24">
        <v>266339611</v>
      </c>
      <c r="G36" s="31">
        <f t="shared" si="1"/>
        <v>0.54347008022149612</v>
      </c>
      <c r="H36" s="23">
        <v>88294616</v>
      </c>
      <c r="I36" s="24">
        <v>35495326</v>
      </c>
      <c r="J36" s="24">
        <v>25394139</v>
      </c>
      <c r="K36" s="23">
        <v>149184081</v>
      </c>
      <c r="L36" s="23">
        <v>28059782</v>
      </c>
      <c r="M36" s="24">
        <v>29995641</v>
      </c>
      <c r="N36" s="24">
        <v>59100107</v>
      </c>
      <c r="O36" s="23">
        <v>117155530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952997834</v>
      </c>
      <c r="E37" s="24">
        <v>947210064</v>
      </c>
      <c r="F37" s="24">
        <v>532798095</v>
      </c>
      <c r="G37" s="31">
        <f t="shared" si="1"/>
        <v>0.55907587193949493</v>
      </c>
      <c r="H37" s="23">
        <v>199034443</v>
      </c>
      <c r="I37" s="24">
        <v>37654891</v>
      </c>
      <c r="J37" s="24">
        <v>42006072</v>
      </c>
      <c r="K37" s="23">
        <v>278695406</v>
      </c>
      <c r="L37" s="23">
        <v>38163130</v>
      </c>
      <c r="M37" s="24">
        <v>40303175</v>
      </c>
      <c r="N37" s="24">
        <v>175636384</v>
      </c>
      <c r="O37" s="23">
        <v>254102689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2274703450</v>
      </c>
      <c r="E38" s="26">
        <f>SUM(E34:E37)</f>
        <v>2268915680</v>
      </c>
      <c r="F38" s="26">
        <f>SUM(F34:F37)</f>
        <v>1522008975</v>
      </c>
      <c r="G38" s="32">
        <f t="shared" si="1"/>
        <v>0.66910215263444561</v>
      </c>
      <c r="H38" s="25">
        <f t="shared" ref="H38:W38" si="5">SUM(H34:H37)</f>
        <v>746481937</v>
      </c>
      <c r="I38" s="26">
        <f t="shared" si="5"/>
        <v>93720306</v>
      </c>
      <c r="J38" s="26">
        <f t="shared" si="5"/>
        <v>96542447</v>
      </c>
      <c r="K38" s="25">
        <f t="shared" si="5"/>
        <v>936744690</v>
      </c>
      <c r="L38" s="25">
        <f t="shared" si="5"/>
        <v>111329342</v>
      </c>
      <c r="M38" s="26">
        <f t="shared" si="5"/>
        <v>84762315</v>
      </c>
      <c r="N38" s="26">
        <f t="shared" si="5"/>
        <v>389172628</v>
      </c>
      <c r="O38" s="25">
        <f t="shared" si="5"/>
        <v>585264285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453171408</v>
      </c>
      <c r="E39" s="24">
        <v>457832888</v>
      </c>
      <c r="F39" s="24">
        <v>317527779</v>
      </c>
      <c r="G39" s="31">
        <f t="shared" si="1"/>
        <v>0.70067919863117223</v>
      </c>
      <c r="H39" s="23">
        <v>167125452</v>
      </c>
      <c r="I39" s="24">
        <v>5975884</v>
      </c>
      <c r="J39" s="24">
        <v>5864762</v>
      </c>
      <c r="K39" s="23">
        <v>178966098</v>
      </c>
      <c r="L39" s="23">
        <v>9314240</v>
      </c>
      <c r="M39" s="24">
        <v>5530296</v>
      </c>
      <c r="N39" s="24">
        <v>123717145</v>
      </c>
      <c r="O39" s="23">
        <v>138561681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383573041</v>
      </c>
      <c r="E40" s="24">
        <v>383573041</v>
      </c>
      <c r="F40" s="24">
        <v>180014831</v>
      </c>
      <c r="G40" s="31">
        <f t="shared" si="1"/>
        <v>0.46931043571438069</v>
      </c>
      <c r="H40" s="23">
        <v>86780303</v>
      </c>
      <c r="I40" s="24">
        <v>17643715</v>
      </c>
      <c r="J40" s="24">
        <v>1849452</v>
      </c>
      <c r="K40" s="23">
        <v>106273470</v>
      </c>
      <c r="L40" s="23">
        <v>3458708</v>
      </c>
      <c r="M40" s="24">
        <v>3495154</v>
      </c>
      <c r="N40" s="24">
        <v>66787499</v>
      </c>
      <c r="O40" s="23">
        <v>73741361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477958154</v>
      </c>
      <c r="E41" s="24">
        <v>477958154</v>
      </c>
      <c r="F41" s="24">
        <v>409756462</v>
      </c>
      <c r="G41" s="31">
        <f t="shared" si="1"/>
        <v>0.85730614400188687</v>
      </c>
      <c r="H41" s="23">
        <v>156240801</v>
      </c>
      <c r="I41" s="24">
        <v>8887425</v>
      </c>
      <c r="J41" s="24">
        <v>57410768</v>
      </c>
      <c r="K41" s="23">
        <v>222538994</v>
      </c>
      <c r="L41" s="23">
        <v>19864156</v>
      </c>
      <c r="M41" s="24">
        <v>4833679</v>
      </c>
      <c r="N41" s="24">
        <v>162519633</v>
      </c>
      <c r="O41" s="23">
        <v>187217468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356282419</v>
      </c>
      <c r="E42" s="24">
        <v>356282419</v>
      </c>
      <c r="F42" s="24">
        <v>234561688</v>
      </c>
      <c r="G42" s="31">
        <f t="shared" si="1"/>
        <v>0.65835886221486561</v>
      </c>
      <c r="H42" s="23">
        <v>143517795</v>
      </c>
      <c r="I42" s="24">
        <v>3528071</v>
      </c>
      <c r="J42" s="24">
        <v>2907199</v>
      </c>
      <c r="K42" s="23">
        <v>149953065</v>
      </c>
      <c r="L42" s="23">
        <v>2355126</v>
      </c>
      <c r="M42" s="24">
        <v>1110963</v>
      </c>
      <c r="N42" s="24">
        <v>81142534</v>
      </c>
      <c r="O42" s="23">
        <v>84608623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1924619251</v>
      </c>
      <c r="E43" s="24">
        <v>1924619251</v>
      </c>
      <c r="F43" s="24">
        <v>1127339626</v>
      </c>
      <c r="G43" s="31">
        <f t="shared" si="1"/>
        <v>0.58574683039996256</v>
      </c>
      <c r="H43" s="23">
        <v>654113791</v>
      </c>
      <c r="I43" s="24">
        <v>77189954</v>
      </c>
      <c r="J43" s="24">
        <v>54192642</v>
      </c>
      <c r="K43" s="23">
        <v>785496387</v>
      </c>
      <c r="L43" s="23">
        <v>63374210</v>
      </c>
      <c r="M43" s="24">
        <v>64077396</v>
      </c>
      <c r="N43" s="24">
        <v>214391633</v>
      </c>
      <c r="O43" s="23">
        <v>341843239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1893036410</v>
      </c>
      <c r="E44" s="24">
        <v>1893036410</v>
      </c>
      <c r="F44" s="24">
        <v>1155180826</v>
      </c>
      <c r="G44" s="31">
        <f t="shared" si="1"/>
        <v>0.6102264171453522</v>
      </c>
      <c r="H44" s="23">
        <v>548555385</v>
      </c>
      <c r="I44" s="24">
        <v>38630009</v>
      </c>
      <c r="J44" s="24">
        <v>35468050</v>
      </c>
      <c r="K44" s="23">
        <v>622653444</v>
      </c>
      <c r="L44" s="23">
        <v>34532936</v>
      </c>
      <c r="M44" s="24">
        <v>34860578</v>
      </c>
      <c r="N44" s="24">
        <v>463133868</v>
      </c>
      <c r="O44" s="23">
        <v>532527382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5488640683</v>
      </c>
      <c r="E45" s="26">
        <f>SUM(E39:E44)</f>
        <v>5493302163</v>
      </c>
      <c r="F45" s="26">
        <f>SUM(F39:F44)</f>
        <v>3424381212</v>
      </c>
      <c r="G45" s="32">
        <f t="shared" si="1"/>
        <v>0.62390333231438466</v>
      </c>
      <c r="H45" s="25">
        <f t="shared" ref="H45:W45" si="6">SUM(H39:H44)</f>
        <v>1756333527</v>
      </c>
      <c r="I45" s="26">
        <f t="shared" si="6"/>
        <v>151855058</v>
      </c>
      <c r="J45" s="26">
        <f t="shared" si="6"/>
        <v>157692873</v>
      </c>
      <c r="K45" s="25">
        <f t="shared" si="6"/>
        <v>2065881458</v>
      </c>
      <c r="L45" s="25">
        <f t="shared" si="6"/>
        <v>132899376</v>
      </c>
      <c r="M45" s="26">
        <f t="shared" si="6"/>
        <v>113908066</v>
      </c>
      <c r="N45" s="26">
        <f t="shared" si="6"/>
        <v>1111692312</v>
      </c>
      <c r="O45" s="25">
        <f t="shared" si="6"/>
        <v>1358499754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594609785</v>
      </c>
      <c r="E46" s="24">
        <v>594609785</v>
      </c>
      <c r="F46" s="24">
        <v>394654041</v>
      </c>
      <c r="G46" s="31">
        <f t="shared" si="1"/>
        <v>0.66371938531082197</v>
      </c>
      <c r="H46" s="23">
        <v>183554050</v>
      </c>
      <c r="I46" s="24">
        <v>27090294</v>
      </c>
      <c r="J46" s="24">
        <v>19361062</v>
      </c>
      <c r="K46" s="23">
        <v>230005406</v>
      </c>
      <c r="L46" s="23">
        <v>18206964</v>
      </c>
      <c r="M46" s="24">
        <v>25834112</v>
      </c>
      <c r="N46" s="24">
        <v>120607559</v>
      </c>
      <c r="O46" s="23">
        <v>164648635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410936281</v>
      </c>
      <c r="E47" s="24">
        <v>475274657</v>
      </c>
      <c r="F47" s="24">
        <v>326975802</v>
      </c>
      <c r="G47" s="31">
        <f t="shared" si="1"/>
        <v>0.79568492031006632</v>
      </c>
      <c r="H47" s="23">
        <v>184972606</v>
      </c>
      <c r="I47" s="24">
        <v>6711071</v>
      </c>
      <c r="J47" s="24">
        <v>8179526</v>
      </c>
      <c r="K47" s="23">
        <v>199863203</v>
      </c>
      <c r="L47" s="23">
        <v>4238945</v>
      </c>
      <c r="M47" s="24">
        <v>19543624</v>
      </c>
      <c r="N47" s="24">
        <v>103330030</v>
      </c>
      <c r="O47" s="23">
        <v>127112599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534005916</v>
      </c>
      <c r="E48" s="24">
        <v>534005916</v>
      </c>
      <c r="F48" s="24">
        <v>385918877</v>
      </c>
      <c r="G48" s="31">
        <f t="shared" si="1"/>
        <v>0.72268651982499754</v>
      </c>
      <c r="H48" s="23">
        <v>190920180</v>
      </c>
      <c r="I48" s="24">
        <v>14546471</v>
      </c>
      <c r="J48" s="24">
        <v>21082192</v>
      </c>
      <c r="K48" s="23">
        <v>226548843</v>
      </c>
      <c r="L48" s="23">
        <v>16502889</v>
      </c>
      <c r="M48" s="24">
        <v>13220832</v>
      </c>
      <c r="N48" s="24">
        <v>129646313</v>
      </c>
      <c r="O48" s="23">
        <v>159370034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321992972</v>
      </c>
      <c r="E49" s="24">
        <v>321992972</v>
      </c>
      <c r="F49" s="24">
        <v>150399763</v>
      </c>
      <c r="G49" s="31">
        <f t="shared" si="1"/>
        <v>0.46709020406818069</v>
      </c>
      <c r="H49" s="23">
        <v>89754346</v>
      </c>
      <c r="I49" s="24">
        <v>1123468</v>
      </c>
      <c r="J49" s="24">
        <v>1310361</v>
      </c>
      <c r="K49" s="23">
        <v>92188175</v>
      </c>
      <c r="L49" s="23">
        <v>2207701</v>
      </c>
      <c r="M49" s="24">
        <v>680158</v>
      </c>
      <c r="N49" s="24">
        <v>55323729</v>
      </c>
      <c r="O49" s="23">
        <v>58211588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1138659354</v>
      </c>
      <c r="E50" s="24">
        <v>1138659354</v>
      </c>
      <c r="F50" s="24">
        <v>723980777</v>
      </c>
      <c r="G50" s="31">
        <f t="shared" si="1"/>
        <v>0.63581858301758609</v>
      </c>
      <c r="H50" s="23">
        <v>357966108</v>
      </c>
      <c r="I50" s="24">
        <v>22824791</v>
      </c>
      <c r="J50" s="24">
        <v>16174328</v>
      </c>
      <c r="K50" s="23">
        <v>396965227</v>
      </c>
      <c r="L50" s="23">
        <v>17522586</v>
      </c>
      <c r="M50" s="24">
        <v>15218957</v>
      </c>
      <c r="N50" s="24">
        <v>294274007</v>
      </c>
      <c r="O50" s="23">
        <v>327015550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3000204308</v>
      </c>
      <c r="E51" s="26">
        <f>SUM(E46:E50)</f>
        <v>3064542684</v>
      </c>
      <c r="F51" s="26">
        <f>SUM(F46:F50)</f>
        <v>1981929260</v>
      </c>
      <c r="G51" s="32">
        <f t="shared" si="1"/>
        <v>0.66059809817458603</v>
      </c>
      <c r="H51" s="25">
        <f t="shared" ref="H51:W51" si="7">SUM(H46:H50)</f>
        <v>1007167290</v>
      </c>
      <c r="I51" s="26">
        <f t="shared" si="7"/>
        <v>72296095</v>
      </c>
      <c r="J51" s="26">
        <f t="shared" si="7"/>
        <v>66107469</v>
      </c>
      <c r="K51" s="25">
        <f t="shared" si="7"/>
        <v>1145570854</v>
      </c>
      <c r="L51" s="25">
        <f t="shared" si="7"/>
        <v>58679085</v>
      </c>
      <c r="M51" s="26">
        <f t="shared" si="7"/>
        <v>74497683</v>
      </c>
      <c r="N51" s="26">
        <f t="shared" si="7"/>
        <v>703181638</v>
      </c>
      <c r="O51" s="25">
        <f t="shared" si="7"/>
        <v>836358406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54874201469</v>
      </c>
      <c r="E52" s="26">
        <f>SUM(E6:E7,E9:E16,E18:E24,E26:E32,E34:E37,E39:E44,E46:E50)</f>
        <v>55114102445</v>
      </c>
      <c r="F52" s="26">
        <f>SUM(F6:F7,F9:F16,F18:F24,F26:F32,F34:F37,F39:F44,F46:F50)</f>
        <v>28168149731</v>
      </c>
      <c r="G52" s="32">
        <f t="shared" si="1"/>
        <v>0.51332227124822927</v>
      </c>
      <c r="H52" s="25">
        <f t="shared" ref="H52:W52" si="8">SUM(H6:H7,H9:H16,H18:H24,H26:H32,H34:H37,H39:H44,H46:H50)</f>
        <v>14376849906</v>
      </c>
      <c r="I52" s="26">
        <f t="shared" si="8"/>
        <v>2039736820</v>
      </c>
      <c r="J52" s="26">
        <f t="shared" si="8"/>
        <v>2524965001</v>
      </c>
      <c r="K52" s="25">
        <f t="shared" si="8"/>
        <v>18941551727</v>
      </c>
      <c r="L52" s="25">
        <f t="shared" si="8"/>
        <v>1599722456</v>
      </c>
      <c r="M52" s="26">
        <f t="shared" si="8"/>
        <v>1669505920</v>
      </c>
      <c r="N52" s="26">
        <f t="shared" si="8"/>
        <v>5957369628</v>
      </c>
      <c r="O52" s="25">
        <f t="shared" si="8"/>
        <v>9226598004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11640586868</v>
      </c>
      <c r="E55" s="24">
        <v>11640586868</v>
      </c>
      <c r="F55" s="24">
        <v>5802956232</v>
      </c>
      <c r="G55" s="31">
        <f t="shared" ref="G55:G83" si="9">IF(($D55      =0),0,($F55      /$D55      ))</f>
        <v>0.49851062474799618</v>
      </c>
      <c r="H55" s="23">
        <v>1337370941</v>
      </c>
      <c r="I55" s="24">
        <v>1100060362</v>
      </c>
      <c r="J55" s="24">
        <v>793005542</v>
      </c>
      <c r="K55" s="23">
        <v>3230436845</v>
      </c>
      <c r="L55" s="23">
        <v>602798670</v>
      </c>
      <c r="M55" s="24">
        <v>750985024</v>
      </c>
      <c r="N55" s="24">
        <v>1218735693</v>
      </c>
      <c r="O55" s="23">
        <v>2572519387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11640586868</v>
      </c>
      <c r="E56" s="26">
        <f>E55</f>
        <v>11640586868</v>
      </c>
      <c r="F56" s="26">
        <f>F55</f>
        <v>5802956232</v>
      </c>
      <c r="G56" s="32">
        <f t="shared" si="9"/>
        <v>0.49851062474799618</v>
      </c>
      <c r="H56" s="25">
        <f t="shared" ref="H56:W56" si="10">H55</f>
        <v>1337370941</v>
      </c>
      <c r="I56" s="26">
        <f t="shared" si="10"/>
        <v>1100060362</v>
      </c>
      <c r="J56" s="26">
        <f t="shared" si="10"/>
        <v>793005542</v>
      </c>
      <c r="K56" s="25">
        <f t="shared" si="10"/>
        <v>3230436845</v>
      </c>
      <c r="L56" s="25">
        <f t="shared" si="10"/>
        <v>602798670</v>
      </c>
      <c r="M56" s="26">
        <f t="shared" si="10"/>
        <v>750985024</v>
      </c>
      <c r="N56" s="26">
        <f t="shared" si="10"/>
        <v>1218735693</v>
      </c>
      <c r="O56" s="25">
        <f t="shared" si="10"/>
        <v>2572519387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249805269</v>
      </c>
      <c r="E57" s="24">
        <v>249805269</v>
      </c>
      <c r="F57" s="24">
        <v>140024455</v>
      </c>
      <c r="G57" s="31">
        <f t="shared" si="9"/>
        <v>0.5605344337232534</v>
      </c>
      <c r="H57" s="23">
        <v>46834344</v>
      </c>
      <c r="I57" s="24">
        <v>16343418</v>
      </c>
      <c r="J57" s="24">
        <v>14316601</v>
      </c>
      <c r="K57" s="23">
        <v>77494363</v>
      </c>
      <c r="L57" s="23">
        <v>12802373</v>
      </c>
      <c r="M57" s="24">
        <v>13691950</v>
      </c>
      <c r="N57" s="24">
        <v>36035769</v>
      </c>
      <c r="O57" s="23">
        <v>62530092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477931227</v>
      </c>
      <c r="E58" s="24">
        <v>477931227</v>
      </c>
      <c r="F58" s="24">
        <v>90657303</v>
      </c>
      <c r="G58" s="31">
        <f t="shared" si="9"/>
        <v>0.18968692121052805</v>
      </c>
      <c r="H58" s="23">
        <v>24588530</v>
      </c>
      <c r="I58" s="24">
        <v>-28936449</v>
      </c>
      <c r="J58" s="24">
        <v>14058696</v>
      </c>
      <c r="K58" s="23">
        <v>9710777</v>
      </c>
      <c r="L58" s="23">
        <v>12432592</v>
      </c>
      <c r="M58" s="24">
        <v>20473967</v>
      </c>
      <c r="N58" s="24">
        <v>48039967</v>
      </c>
      <c r="O58" s="23">
        <v>80946526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259933248</v>
      </c>
      <c r="E59" s="24">
        <v>259933248</v>
      </c>
      <c r="F59" s="24">
        <v>24282817</v>
      </c>
      <c r="G59" s="31">
        <f t="shared" si="9"/>
        <v>9.341943436185586E-2</v>
      </c>
      <c r="H59" s="23">
        <v>0</v>
      </c>
      <c r="I59" s="24">
        <v>15472372</v>
      </c>
      <c r="J59" s="24">
        <v>-3316960</v>
      </c>
      <c r="K59" s="23">
        <v>12155412</v>
      </c>
      <c r="L59" s="23">
        <v>0</v>
      </c>
      <c r="M59" s="24">
        <v>12127405</v>
      </c>
      <c r="N59" s="24">
        <v>0</v>
      </c>
      <c r="O59" s="23">
        <v>12127405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66395999</v>
      </c>
      <c r="E60" s="24">
        <v>66395999</v>
      </c>
      <c r="F60" s="24">
        <v>38547323</v>
      </c>
      <c r="G60" s="31">
        <f t="shared" si="9"/>
        <v>0.58056695554802928</v>
      </c>
      <c r="H60" s="23">
        <v>23255414</v>
      </c>
      <c r="I60" s="24">
        <v>886481</v>
      </c>
      <c r="J60" s="24">
        <v>859965</v>
      </c>
      <c r="K60" s="23">
        <v>25001860</v>
      </c>
      <c r="L60" s="23">
        <v>749297</v>
      </c>
      <c r="M60" s="24">
        <v>985518</v>
      </c>
      <c r="N60" s="24">
        <v>11810648</v>
      </c>
      <c r="O60" s="23">
        <v>13545463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1054065743</v>
      </c>
      <c r="E61" s="26">
        <f>SUM(E57:E60)</f>
        <v>1054065743</v>
      </c>
      <c r="F61" s="26">
        <f>SUM(F57:F60)</f>
        <v>293511898</v>
      </c>
      <c r="G61" s="32">
        <f t="shared" si="9"/>
        <v>0.27845691784331139</v>
      </c>
      <c r="H61" s="25">
        <f t="shared" ref="H61:W61" si="11">SUM(H57:H60)</f>
        <v>94678288</v>
      </c>
      <c r="I61" s="26">
        <f t="shared" si="11"/>
        <v>3765822</v>
      </c>
      <c r="J61" s="26">
        <f t="shared" si="11"/>
        <v>25918302</v>
      </c>
      <c r="K61" s="25">
        <f t="shared" si="11"/>
        <v>124362412</v>
      </c>
      <c r="L61" s="25">
        <f t="shared" si="11"/>
        <v>25984262</v>
      </c>
      <c r="M61" s="26">
        <f t="shared" si="11"/>
        <v>47278840</v>
      </c>
      <c r="N61" s="26">
        <f t="shared" si="11"/>
        <v>95886384</v>
      </c>
      <c r="O61" s="25">
        <f t="shared" si="11"/>
        <v>169149486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450903245</v>
      </c>
      <c r="E62" s="24">
        <v>450903245</v>
      </c>
      <c r="F62" s="24">
        <v>168617006</v>
      </c>
      <c r="G62" s="31">
        <f t="shared" si="9"/>
        <v>0.37395385344809395</v>
      </c>
      <c r="H62" s="23">
        <v>27678007</v>
      </c>
      <c r="I62" s="24">
        <v>27497890</v>
      </c>
      <c r="J62" s="24">
        <v>28871824</v>
      </c>
      <c r="K62" s="23">
        <v>84047721</v>
      </c>
      <c r="L62" s="23">
        <v>28583383</v>
      </c>
      <c r="M62" s="24">
        <v>27615346</v>
      </c>
      <c r="N62" s="24">
        <v>28370556</v>
      </c>
      <c r="O62" s="23">
        <v>84569285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307279984</v>
      </c>
      <c r="E63" s="24">
        <v>307279984</v>
      </c>
      <c r="F63" s="24">
        <v>133244395</v>
      </c>
      <c r="G63" s="31">
        <f t="shared" si="9"/>
        <v>0.4336253642866631</v>
      </c>
      <c r="H63" s="23">
        <v>12001959</v>
      </c>
      <c r="I63" s="24">
        <v>50529041</v>
      </c>
      <c r="J63" s="24">
        <v>16631627</v>
      </c>
      <c r="K63" s="23">
        <v>79162627</v>
      </c>
      <c r="L63" s="23">
        <v>18743893</v>
      </c>
      <c r="M63" s="24">
        <v>15890979</v>
      </c>
      <c r="N63" s="24">
        <v>19446896</v>
      </c>
      <c r="O63" s="23">
        <v>54081768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332859947</v>
      </c>
      <c r="E64" s="24">
        <v>332859947</v>
      </c>
      <c r="F64" s="24">
        <v>161733242</v>
      </c>
      <c r="G64" s="31">
        <f t="shared" si="9"/>
        <v>0.48588976672522272</v>
      </c>
      <c r="H64" s="23">
        <v>73696380</v>
      </c>
      <c r="I64" s="24">
        <v>10119328</v>
      </c>
      <c r="J64" s="24">
        <v>10428563</v>
      </c>
      <c r="K64" s="23">
        <v>94244271</v>
      </c>
      <c r="L64" s="23">
        <v>9511071</v>
      </c>
      <c r="M64" s="24">
        <v>11982163</v>
      </c>
      <c r="N64" s="24">
        <v>45995737</v>
      </c>
      <c r="O64" s="23">
        <v>67488971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4536590380</v>
      </c>
      <c r="E65" s="24">
        <v>4536590380</v>
      </c>
      <c r="F65" s="24">
        <v>2096735790</v>
      </c>
      <c r="G65" s="31">
        <f t="shared" si="9"/>
        <v>0.46218318480849929</v>
      </c>
      <c r="H65" s="23">
        <v>586321947</v>
      </c>
      <c r="I65" s="24">
        <v>259080495</v>
      </c>
      <c r="J65" s="24">
        <v>270167570</v>
      </c>
      <c r="K65" s="23">
        <v>1115570012</v>
      </c>
      <c r="L65" s="23">
        <v>215915346</v>
      </c>
      <c r="M65" s="24">
        <v>239776970</v>
      </c>
      <c r="N65" s="24">
        <v>525473462</v>
      </c>
      <c r="O65" s="23">
        <v>981165778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546493025</v>
      </c>
      <c r="E66" s="24">
        <v>546493025</v>
      </c>
      <c r="F66" s="24">
        <v>412202284</v>
      </c>
      <c r="G66" s="31">
        <f t="shared" si="9"/>
        <v>0.75426815191282637</v>
      </c>
      <c r="H66" s="23">
        <v>84909406</v>
      </c>
      <c r="I66" s="24">
        <v>59267587</v>
      </c>
      <c r="J66" s="24">
        <v>54639862</v>
      </c>
      <c r="K66" s="23">
        <v>198816855</v>
      </c>
      <c r="L66" s="23">
        <v>59300375</v>
      </c>
      <c r="M66" s="24">
        <v>45943514</v>
      </c>
      <c r="N66" s="24">
        <v>108141540</v>
      </c>
      <c r="O66" s="23">
        <v>213385429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169741000</v>
      </c>
      <c r="E67" s="24">
        <v>169741000</v>
      </c>
      <c r="F67" s="24">
        <v>118493120</v>
      </c>
      <c r="G67" s="31">
        <f t="shared" si="9"/>
        <v>0.69808190124955083</v>
      </c>
      <c r="H67" s="23">
        <v>65241689</v>
      </c>
      <c r="I67" s="24">
        <v>401857</v>
      </c>
      <c r="J67" s="24">
        <v>6573</v>
      </c>
      <c r="K67" s="23">
        <v>65650119</v>
      </c>
      <c r="L67" s="23">
        <v>660587</v>
      </c>
      <c r="M67" s="24">
        <v>101946</v>
      </c>
      <c r="N67" s="24">
        <v>52080468</v>
      </c>
      <c r="O67" s="23">
        <v>52843001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6343867581</v>
      </c>
      <c r="E68" s="26">
        <f>SUM(E62:E67)</f>
        <v>6343867581</v>
      </c>
      <c r="F68" s="26">
        <f>SUM(F62:F67)</f>
        <v>3091025837</v>
      </c>
      <c r="G68" s="32">
        <f t="shared" si="9"/>
        <v>0.48724627327620756</v>
      </c>
      <c r="H68" s="25">
        <f t="shared" ref="H68:W68" si="12">SUM(H62:H67)</f>
        <v>849849388</v>
      </c>
      <c r="I68" s="26">
        <f t="shared" si="12"/>
        <v>406896198</v>
      </c>
      <c r="J68" s="26">
        <f t="shared" si="12"/>
        <v>380746019</v>
      </c>
      <c r="K68" s="25">
        <f t="shared" si="12"/>
        <v>1637491605</v>
      </c>
      <c r="L68" s="25">
        <f t="shared" si="12"/>
        <v>332714655</v>
      </c>
      <c r="M68" s="26">
        <f t="shared" si="12"/>
        <v>341310918</v>
      </c>
      <c r="N68" s="26">
        <f t="shared" si="12"/>
        <v>779508659</v>
      </c>
      <c r="O68" s="25">
        <f t="shared" si="12"/>
        <v>1453534232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773089116</v>
      </c>
      <c r="E69" s="24">
        <v>773089116</v>
      </c>
      <c r="F69" s="24">
        <v>465540044</v>
      </c>
      <c r="G69" s="31">
        <f t="shared" si="9"/>
        <v>0.60218160411923327</v>
      </c>
      <c r="H69" s="23">
        <v>160463223</v>
      </c>
      <c r="I69" s="24">
        <v>42943116</v>
      </c>
      <c r="J69" s="24">
        <v>44599056</v>
      </c>
      <c r="K69" s="23">
        <v>248005395</v>
      </c>
      <c r="L69" s="23">
        <v>40363519</v>
      </c>
      <c r="M69" s="24">
        <v>42321543</v>
      </c>
      <c r="N69" s="24">
        <v>134849587</v>
      </c>
      <c r="O69" s="23">
        <v>217534649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1163410313</v>
      </c>
      <c r="E70" s="24">
        <v>1163410313</v>
      </c>
      <c r="F70" s="24">
        <v>627477827</v>
      </c>
      <c r="G70" s="31">
        <f t="shared" si="9"/>
        <v>0.5393435316745383</v>
      </c>
      <c r="H70" s="23">
        <v>189060736</v>
      </c>
      <c r="I70" s="24">
        <v>79399453</v>
      </c>
      <c r="J70" s="24">
        <v>73477987</v>
      </c>
      <c r="K70" s="23">
        <v>341938176</v>
      </c>
      <c r="L70" s="23">
        <v>65758230</v>
      </c>
      <c r="M70" s="24">
        <v>68143619</v>
      </c>
      <c r="N70" s="24">
        <v>151637802</v>
      </c>
      <c r="O70" s="23">
        <v>285539651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555695519</v>
      </c>
      <c r="E71" s="24">
        <v>555695519</v>
      </c>
      <c r="F71" s="24">
        <v>315407665</v>
      </c>
      <c r="G71" s="31">
        <f t="shared" si="9"/>
        <v>0.56759080146550545</v>
      </c>
      <c r="H71" s="23">
        <v>95762522</v>
      </c>
      <c r="I71" s="24">
        <v>35155394</v>
      </c>
      <c r="J71" s="24">
        <v>36793870</v>
      </c>
      <c r="K71" s="23">
        <v>167711786</v>
      </c>
      <c r="L71" s="23">
        <v>31028259</v>
      </c>
      <c r="M71" s="24">
        <v>35109838</v>
      </c>
      <c r="N71" s="24">
        <v>81557782</v>
      </c>
      <c r="O71" s="23">
        <v>147695879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2137247148</v>
      </c>
      <c r="E72" s="24">
        <v>2137247148</v>
      </c>
      <c r="F72" s="24">
        <v>1075604499</v>
      </c>
      <c r="G72" s="31">
        <f t="shared" si="9"/>
        <v>0.50326631620799334</v>
      </c>
      <c r="H72" s="23">
        <v>405067850</v>
      </c>
      <c r="I72" s="24">
        <v>69519763</v>
      </c>
      <c r="J72" s="24">
        <v>90583197</v>
      </c>
      <c r="K72" s="23">
        <v>565170810</v>
      </c>
      <c r="L72" s="23">
        <v>77987042</v>
      </c>
      <c r="M72" s="24">
        <v>76349429</v>
      </c>
      <c r="N72" s="24">
        <v>356097218</v>
      </c>
      <c r="O72" s="23">
        <v>510433689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247535024</v>
      </c>
      <c r="E73" s="24">
        <v>247535024</v>
      </c>
      <c r="F73" s="24">
        <v>80798088</v>
      </c>
      <c r="G73" s="31">
        <f t="shared" si="9"/>
        <v>0.32641073046697422</v>
      </c>
      <c r="H73" s="23">
        <v>0</v>
      </c>
      <c r="I73" s="24">
        <v>13524629</v>
      </c>
      <c r="J73" s="24">
        <v>9070173</v>
      </c>
      <c r="K73" s="23">
        <v>22594802</v>
      </c>
      <c r="L73" s="23">
        <v>9964285</v>
      </c>
      <c r="M73" s="24">
        <v>9564473</v>
      </c>
      <c r="N73" s="24">
        <v>38674528</v>
      </c>
      <c r="O73" s="23">
        <v>58203286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423371612</v>
      </c>
      <c r="E74" s="24">
        <v>423371612</v>
      </c>
      <c r="F74" s="24">
        <v>204574395</v>
      </c>
      <c r="G74" s="31">
        <f t="shared" si="9"/>
        <v>0.48320291016583322</v>
      </c>
      <c r="H74" s="23">
        <v>0</v>
      </c>
      <c r="I74" s="24">
        <v>75272920</v>
      </c>
      <c r="J74" s="24">
        <v>27618206</v>
      </c>
      <c r="K74" s="23">
        <v>102891126</v>
      </c>
      <c r="L74" s="23">
        <v>21890770</v>
      </c>
      <c r="M74" s="24">
        <v>23065512</v>
      </c>
      <c r="N74" s="24">
        <v>56726987</v>
      </c>
      <c r="O74" s="23">
        <v>101683269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191513325</v>
      </c>
      <c r="E75" s="24">
        <v>191513325</v>
      </c>
      <c r="F75" s="24">
        <v>106559187</v>
      </c>
      <c r="G75" s="31">
        <f t="shared" si="9"/>
        <v>0.55640612474353934</v>
      </c>
      <c r="H75" s="23">
        <v>49251297</v>
      </c>
      <c r="I75" s="24">
        <v>1326784</v>
      </c>
      <c r="J75" s="24">
        <v>1867981</v>
      </c>
      <c r="K75" s="23">
        <v>52446062</v>
      </c>
      <c r="L75" s="23">
        <v>5518632</v>
      </c>
      <c r="M75" s="24">
        <v>374326</v>
      </c>
      <c r="N75" s="24">
        <v>48220167</v>
      </c>
      <c r="O75" s="23">
        <v>54113125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5491862057</v>
      </c>
      <c r="E76" s="26">
        <f>SUM(E69:E75)</f>
        <v>5491862057</v>
      </c>
      <c r="F76" s="26">
        <f>SUM(F69:F75)</f>
        <v>2875961705</v>
      </c>
      <c r="G76" s="32">
        <f t="shared" si="9"/>
        <v>0.52367697424851767</v>
      </c>
      <c r="H76" s="25">
        <f t="shared" ref="H76:W76" si="13">SUM(H69:H75)</f>
        <v>899605628</v>
      </c>
      <c r="I76" s="26">
        <f t="shared" si="13"/>
        <v>317142059</v>
      </c>
      <c r="J76" s="26">
        <f t="shared" si="13"/>
        <v>284010470</v>
      </c>
      <c r="K76" s="25">
        <f t="shared" si="13"/>
        <v>1500758157</v>
      </c>
      <c r="L76" s="25">
        <f t="shared" si="13"/>
        <v>252510737</v>
      </c>
      <c r="M76" s="26">
        <f t="shared" si="13"/>
        <v>254928740</v>
      </c>
      <c r="N76" s="26">
        <f t="shared" si="13"/>
        <v>867764071</v>
      </c>
      <c r="O76" s="25">
        <f t="shared" si="13"/>
        <v>1375203548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1429951371</v>
      </c>
      <c r="E77" s="24">
        <v>1429951371</v>
      </c>
      <c r="F77" s="24">
        <v>714187528</v>
      </c>
      <c r="G77" s="31">
        <f t="shared" si="9"/>
        <v>0.49944882216557557</v>
      </c>
      <c r="H77" s="23">
        <v>226881784</v>
      </c>
      <c r="I77" s="24">
        <v>75338091</v>
      </c>
      <c r="J77" s="24">
        <v>87132546</v>
      </c>
      <c r="K77" s="23">
        <v>389352421</v>
      </c>
      <c r="L77" s="23">
        <v>76193454</v>
      </c>
      <c r="M77" s="24">
        <v>71677045</v>
      </c>
      <c r="N77" s="24">
        <v>176964608</v>
      </c>
      <c r="O77" s="23">
        <v>324835107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1975770792</v>
      </c>
      <c r="E78" s="24">
        <v>1975770792</v>
      </c>
      <c r="F78" s="24">
        <v>537170136</v>
      </c>
      <c r="G78" s="31">
        <f t="shared" si="9"/>
        <v>0.27187877165460195</v>
      </c>
      <c r="H78" s="23">
        <v>177290846</v>
      </c>
      <c r="I78" s="24">
        <v>58582202</v>
      </c>
      <c r="J78" s="24">
        <v>57861981</v>
      </c>
      <c r="K78" s="23">
        <v>293735029</v>
      </c>
      <c r="L78" s="23">
        <v>48398936</v>
      </c>
      <c r="M78" s="24">
        <v>46707297</v>
      </c>
      <c r="N78" s="24">
        <v>148328874</v>
      </c>
      <c r="O78" s="23">
        <v>243435107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2114475400</v>
      </c>
      <c r="E79" s="24">
        <v>2114475400</v>
      </c>
      <c r="F79" s="24">
        <v>1015818838</v>
      </c>
      <c r="G79" s="31">
        <f t="shared" si="9"/>
        <v>0.48041175508591871</v>
      </c>
      <c r="H79" s="23">
        <v>261099081</v>
      </c>
      <c r="I79" s="24">
        <v>129934615</v>
      </c>
      <c r="J79" s="24">
        <v>136558265</v>
      </c>
      <c r="K79" s="23">
        <v>527591961</v>
      </c>
      <c r="L79" s="23">
        <v>145882698</v>
      </c>
      <c r="M79" s="24">
        <v>129652825</v>
      </c>
      <c r="N79" s="24">
        <v>212691354</v>
      </c>
      <c r="O79" s="23">
        <v>488226877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372059382</v>
      </c>
      <c r="E80" s="24">
        <v>372059382</v>
      </c>
      <c r="F80" s="24">
        <v>232553636</v>
      </c>
      <c r="G80" s="31">
        <f t="shared" si="9"/>
        <v>0.62504440756180157</v>
      </c>
      <c r="H80" s="23">
        <v>81979859</v>
      </c>
      <c r="I80" s="24">
        <v>24300599</v>
      </c>
      <c r="J80" s="24">
        <v>22102585</v>
      </c>
      <c r="K80" s="23">
        <v>128383043</v>
      </c>
      <c r="L80" s="23">
        <v>21173283</v>
      </c>
      <c r="M80" s="24">
        <v>12804136</v>
      </c>
      <c r="N80" s="24">
        <v>70193174</v>
      </c>
      <c r="O80" s="23">
        <v>104170593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208930739</v>
      </c>
      <c r="E81" s="24">
        <v>208930739</v>
      </c>
      <c r="F81" s="24">
        <v>166514515</v>
      </c>
      <c r="G81" s="31">
        <f t="shared" si="9"/>
        <v>0.7969842819538393</v>
      </c>
      <c r="H81" s="23">
        <v>259328</v>
      </c>
      <c r="I81" s="24">
        <v>437033</v>
      </c>
      <c r="J81" s="24">
        <v>76817431</v>
      </c>
      <c r="K81" s="23">
        <v>77513792</v>
      </c>
      <c r="L81" s="23">
        <v>1572124</v>
      </c>
      <c r="M81" s="24">
        <v>25439386</v>
      </c>
      <c r="N81" s="24">
        <v>61989213</v>
      </c>
      <c r="O81" s="23">
        <v>89000723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6101187684</v>
      </c>
      <c r="E82" s="26">
        <f>SUM(E77:E81)</f>
        <v>6101187684</v>
      </c>
      <c r="F82" s="26">
        <f>SUM(F77:F81)</f>
        <v>2666244653</v>
      </c>
      <c r="G82" s="32">
        <f t="shared" si="9"/>
        <v>0.43700420165602627</v>
      </c>
      <c r="H82" s="25">
        <f t="shared" ref="H82:W82" si="14">SUM(H77:H81)</f>
        <v>747510898</v>
      </c>
      <c r="I82" s="26">
        <f t="shared" si="14"/>
        <v>288592540</v>
      </c>
      <c r="J82" s="26">
        <f t="shared" si="14"/>
        <v>380472808</v>
      </c>
      <c r="K82" s="25">
        <f t="shared" si="14"/>
        <v>1416576246</v>
      </c>
      <c r="L82" s="25">
        <f t="shared" si="14"/>
        <v>293220495</v>
      </c>
      <c r="M82" s="26">
        <f t="shared" si="14"/>
        <v>286280689</v>
      </c>
      <c r="N82" s="26">
        <f t="shared" si="14"/>
        <v>670167223</v>
      </c>
      <c r="O82" s="25">
        <f t="shared" si="14"/>
        <v>1249668407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30631569933</v>
      </c>
      <c r="E83" s="26">
        <f>SUM(E55,E57:E60,E62:E67,E69:E75,E77:E81)</f>
        <v>30631569933</v>
      </c>
      <c r="F83" s="26">
        <f>SUM(F55,F57:F60,F62:F67,F69:F75,F77:F81)</f>
        <v>14729700325</v>
      </c>
      <c r="G83" s="32">
        <f t="shared" si="9"/>
        <v>0.48086664696644882</v>
      </c>
      <c r="H83" s="25">
        <f t="shared" ref="H83:W83" si="15">SUM(H55,H57:H60,H62:H67,H69:H75,H77:H81)</f>
        <v>3929015143</v>
      </c>
      <c r="I83" s="26">
        <f t="shared" si="15"/>
        <v>2116456981</v>
      </c>
      <c r="J83" s="26">
        <f t="shared" si="15"/>
        <v>1864153141</v>
      </c>
      <c r="K83" s="25">
        <f t="shared" si="15"/>
        <v>7909625265</v>
      </c>
      <c r="L83" s="25">
        <f t="shared" si="15"/>
        <v>1507228819</v>
      </c>
      <c r="M83" s="26">
        <f t="shared" si="15"/>
        <v>1680784211</v>
      </c>
      <c r="N83" s="26">
        <f t="shared" si="15"/>
        <v>3632062030</v>
      </c>
      <c r="O83" s="25">
        <f t="shared" si="15"/>
        <v>6820075060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65495404835</v>
      </c>
      <c r="E86" s="24">
        <v>65495404835</v>
      </c>
      <c r="F86" s="24">
        <v>34542635674</v>
      </c>
      <c r="G86" s="31">
        <f t="shared" ref="G86:G99" si="16">IF(($D86      =0),0,($F86      /$D86      ))</f>
        <v>0.52740548380488528</v>
      </c>
      <c r="H86" s="23">
        <v>7453141646</v>
      </c>
      <c r="I86" s="24">
        <v>5603464802</v>
      </c>
      <c r="J86" s="24">
        <v>5121191900</v>
      </c>
      <c r="K86" s="23">
        <v>18177798348</v>
      </c>
      <c r="L86" s="23">
        <v>5006488367</v>
      </c>
      <c r="M86" s="24">
        <v>3657259407</v>
      </c>
      <c r="N86" s="24">
        <v>7701089552</v>
      </c>
      <c r="O86" s="23">
        <v>16364837326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84820301496</v>
      </c>
      <c r="E87" s="24">
        <v>84820301496</v>
      </c>
      <c r="F87" s="24">
        <v>48566716996</v>
      </c>
      <c r="G87" s="31">
        <f t="shared" si="16"/>
        <v>0.5725836402301675</v>
      </c>
      <c r="H87" s="23">
        <v>9863931558</v>
      </c>
      <c r="I87" s="24">
        <v>7407300136</v>
      </c>
      <c r="J87" s="24">
        <v>7301924979</v>
      </c>
      <c r="K87" s="23">
        <v>24573156673</v>
      </c>
      <c r="L87" s="23">
        <v>7435994347</v>
      </c>
      <c r="M87" s="24">
        <v>6554201590</v>
      </c>
      <c r="N87" s="24">
        <v>10003364386</v>
      </c>
      <c r="O87" s="23">
        <v>23993560323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53380626144</v>
      </c>
      <c r="E88" s="24">
        <v>53380626144</v>
      </c>
      <c r="F88" s="24">
        <v>27620681224</v>
      </c>
      <c r="G88" s="31">
        <f t="shared" si="16"/>
        <v>0.51742894790125227</v>
      </c>
      <c r="H88" s="23">
        <v>5467370644</v>
      </c>
      <c r="I88" s="24">
        <v>5467370643</v>
      </c>
      <c r="J88" s="24">
        <v>3543281893</v>
      </c>
      <c r="K88" s="23">
        <v>14478023180</v>
      </c>
      <c r="L88" s="23">
        <v>4207778733</v>
      </c>
      <c r="M88" s="24">
        <v>3542595324</v>
      </c>
      <c r="N88" s="24">
        <v>5392283987</v>
      </c>
      <c r="O88" s="23">
        <v>13142658044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203696332475</v>
      </c>
      <c r="E89" s="26">
        <f>SUM(E86:E88)</f>
        <v>203696332475</v>
      </c>
      <c r="F89" s="26">
        <f>SUM(F86:F88)</f>
        <v>110730033894</v>
      </c>
      <c r="G89" s="32">
        <f t="shared" si="16"/>
        <v>0.54360347360495598</v>
      </c>
      <c r="H89" s="25">
        <f t="shared" ref="H89:W89" si="17">SUM(H86:H88)</f>
        <v>22784443848</v>
      </c>
      <c r="I89" s="26">
        <f t="shared" si="17"/>
        <v>18478135581</v>
      </c>
      <c r="J89" s="26">
        <f t="shared" si="17"/>
        <v>15966398772</v>
      </c>
      <c r="K89" s="25">
        <f t="shared" si="17"/>
        <v>57228978201</v>
      </c>
      <c r="L89" s="25">
        <f t="shared" si="17"/>
        <v>16650261447</v>
      </c>
      <c r="M89" s="26">
        <f t="shared" si="17"/>
        <v>13754056321</v>
      </c>
      <c r="N89" s="26">
        <f t="shared" si="17"/>
        <v>23096737925</v>
      </c>
      <c r="O89" s="25">
        <f t="shared" si="17"/>
        <v>53501055693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9498043242</v>
      </c>
      <c r="E90" s="24">
        <v>9563865441</v>
      </c>
      <c r="F90" s="24">
        <v>5021805225</v>
      </c>
      <c r="G90" s="31">
        <f t="shared" si="16"/>
        <v>0.52871997916305125</v>
      </c>
      <c r="H90" s="23">
        <v>1165655934</v>
      </c>
      <c r="I90" s="24">
        <v>763704830</v>
      </c>
      <c r="J90" s="24">
        <v>779101435</v>
      </c>
      <c r="K90" s="23">
        <v>2708462199</v>
      </c>
      <c r="L90" s="23">
        <v>662132105</v>
      </c>
      <c r="M90" s="24">
        <v>657539739</v>
      </c>
      <c r="N90" s="24">
        <v>993671182</v>
      </c>
      <c r="O90" s="23">
        <v>2313343026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2019472900</v>
      </c>
      <c r="E91" s="24">
        <v>2019472900</v>
      </c>
      <c r="F91" s="24">
        <v>972427255</v>
      </c>
      <c r="G91" s="31">
        <f t="shared" si="16"/>
        <v>0.48152528068091432</v>
      </c>
      <c r="H91" s="23">
        <v>216189807</v>
      </c>
      <c r="I91" s="24">
        <v>158294967</v>
      </c>
      <c r="J91" s="24">
        <v>144798509</v>
      </c>
      <c r="K91" s="23">
        <v>519283283</v>
      </c>
      <c r="L91" s="23">
        <v>128770180</v>
      </c>
      <c r="M91" s="24">
        <v>130290776</v>
      </c>
      <c r="N91" s="24">
        <v>194083016</v>
      </c>
      <c r="O91" s="23">
        <v>453143972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1453050392</v>
      </c>
      <c r="E92" s="24">
        <v>1453050392</v>
      </c>
      <c r="F92" s="24">
        <v>810002652</v>
      </c>
      <c r="G92" s="31">
        <f t="shared" si="16"/>
        <v>0.55744980109402842</v>
      </c>
      <c r="H92" s="23">
        <v>197915929</v>
      </c>
      <c r="I92" s="24">
        <v>113019369</v>
      </c>
      <c r="J92" s="24">
        <v>110077628</v>
      </c>
      <c r="K92" s="23">
        <v>421012926</v>
      </c>
      <c r="L92" s="23">
        <v>104119994</v>
      </c>
      <c r="M92" s="24">
        <v>102415316</v>
      </c>
      <c r="N92" s="24">
        <v>182454416</v>
      </c>
      <c r="O92" s="23">
        <v>388989726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446081422</v>
      </c>
      <c r="E93" s="24">
        <v>446081422</v>
      </c>
      <c r="F93" s="24">
        <v>292438189</v>
      </c>
      <c r="G93" s="31">
        <f t="shared" si="16"/>
        <v>0.6555713252725418</v>
      </c>
      <c r="H93" s="23">
        <v>134321177</v>
      </c>
      <c r="I93" s="24">
        <v>8109026</v>
      </c>
      <c r="J93" s="24">
        <v>8947827</v>
      </c>
      <c r="K93" s="23">
        <v>151378030</v>
      </c>
      <c r="L93" s="23">
        <v>1565569</v>
      </c>
      <c r="M93" s="24">
        <v>23287793</v>
      </c>
      <c r="N93" s="24">
        <v>116206797</v>
      </c>
      <c r="O93" s="23">
        <v>141060159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13416647956</v>
      </c>
      <c r="E94" s="26">
        <f>SUM(E90:E93)</f>
        <v>13482470155</v>
      </c>
      <c r="F94" s="26">
        <f>SUM(F90:F93)</f>
        <v>7096673321</v>
      </c>
      <c r="G94" s="32">
        <f t="shared" si="16"/>
        <v>0.52894533301265667</v>
      </c>
      <c r="H94" s="25">
        <f t="shared" ref="H94:W94" si="18">SUM(H90:H93)</f>
        <v>1714082847</v>
      </c>
      <c r="I94" s="26">
        <f t="shared" si="18"/>
        <v>1043128192</v>
      </c>
      <c r="J94" s="26">
        <f t="shared" si="18"/>
        <v>1042925399</v>
      </c>
      <c r="K94" s="25">
        <f t="shared" si="18"/>
        <v>3800136438</v>
      </c>
      <c r="L94" s="25">
        <f t="shared" si="18"/>
        <v>896587848</v>
      </c>
      <c r="M94" s="26">
        <f t="shared" si="18"/>
        <v>913533624</v>
      </c>
      <c r="N94" s="26">
        <f t="shared" si="18"/>
        <v>1486415411</v>
      </c>
      <c r="O94" s="25">
        <f t="shared" si="18"/>
        <v>3296536883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5336130741</v>
      </c>
      <c r="E95" s="24">
        <v>5336130741</v>
      </c>
      <c r="F95" s="24">
        <v>2563989455</v>
      </c>
      <c r="G95" s="31">
        <f t="shared" si="16"/>
        <v>0.48049599596570303</v>
      </c>
      <c r="H95" s="23">
        <v>689562410</v>
      </c>
      <c r="I95" s="24">
        <v>398995671</v>
      </c>
      <c r="J95" s="24">
        <v>239072879</v>
      </c>
      <c r="K95" s="23">
        <v>1327630960</v>
      </c>
      <c r="L95" s="23">
        <v>299549111</v>
      </c>
      <c r="M95" s="24">
        <v>334657140</v>
      </c>
      <c r="N95" s="24">
        <v>602152244</v>
      </c>
      <c r="O95" s="23">
        <v>1236358495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2898508758</v>
      </c>
      <c r="E96" s="24">
        <v>2898508758</v>
      </c>
      <c r="F96" s="24">
        <v>1155030469</v>
      </c>
      <c r="G96" s="31">
        <f t="shared" si="16"/>
        <v>0.39849128135703221</v>
      </c>
      <c r="H96" s="23">
        <v>208889073</v>
      </c>
      <c r="I96" s="24">
        <v>228830880</v>
      </c>
      <c r="J96" s="24">
        <v>159891252</v>
      </c>
      <c r="K96" s="23">
        <v>597611205</v>
      </c>
      <c r="L96" s="23">
        <v>142419807</v>
      </c>
      <c r="M96" s="24">
        <v>167912378</v>
      </c>
      <c r="N96" s="24">
        <v>247087079</v>
      </c>
      <c r="O96" s="23">
        <v>557419264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3395947829</v>
      </c>
      <c r="E97" s="24">
        <v>3395947829</v>
      </c>
      <c r="F97" s="24">
        <v>1639933783</v>
      </c>
      <c r="G97" s="31">
        <f t="shared" si="16"/>
        <v>0.48290900378257845</v>
      </c>
      <c r="H97" s="23">
        <v>215392467</v>
      </c>
      <c r="I97" s="24">
        <v>443831083</v>
      </c>
      <c r="J97" s="24">
        <v>223320527</v>
      </c>
      <c r="K97" s="23">
        <v>882544077</v>
      </c>
      <c r="L97" s="23">
        <v>204041289</v>
      </c>
      <c r="M97" s="24">
        <v>206863733</v>
      </c>
      <c r="N97" s="24">
        <v>346484684</v>
      </c>
      <c r="O97" s="23">
        <v>757389706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345054255</v>
      </c>
      <c r="E98" s="24">
        <v>345054255</v>
      </c>
      <c r="F98" s="24">
        <v>197305229</v>
      </c>
      <c r="G98" s="31">
        <f t="shared" si="16"/>
        <v>0.57180929126638358</v>
      </c>
      <c r="H98" s="23">
        <v>105866513</v>
      </c>
      <c r="I98" s="24">
        <v>1841464</v>
      </c>
      <c r="J98" s="24">
        <v>1532597</v>
      </c>
      <c r="K98" s="23">
        <v>109240574</v>
      </c>
      <c r="L98" s="23">
        <v>1398630</v>
      </c>
      <c r="M98" s="24">
        <v>1643452</v>
      </c>
      <c r="N98" s="24">
        <v>85022573</v>
      </c>
      <c r="O98" s="23">
        <v>88064655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11975641583</v>
      </c>
      <c r="E99" s="26">
        <f>SUM(E95:E98)</f>
        <v>11975641583</v>
      </c>
      <c r="F99" s="26">
        <f>SUM(F95:F98)</f>
        <v>5556258936</v>
      </c>
      <c r="G99" s="32">
        <f t="shared" si="16"/>
        <v>0.46396336242121483</v>
      </c>
      <c r="H99" s="25">
        <f t="shared" ref="H99:W99" si="19">SUM(H95:H98)</f>
        <v>1219710463</v>
      </c>
      <c r="I99" s="26">
        <f t="shared" si="19"/>
        <v>1073499098</v>
      </c>
      <c r="J99" s="26">
        <f t="shared" si="19"/>
        <v>623817255</v>
      </c>
      <c r="K99" s="25">
        <f t="shared" si="19"/>
        <v>2917026816</v>
      </c>
      <c r="L99" s="25">
        <f t="shared" si="19"/>
        <v>647408837</v>
      </c>
      <c r="M99" s="26">
        <f t="shared" si="19"/>
        <v>711076703</v>
      </c>
      <c r="N99" s="26">
        <f t="shared" si="19"/>
        <v>1280746580</v>
      </c>
      <c r="O99" s="25">
        <f t="shared" si="19"/>
        <v>2639232120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229088622014</v>
      </c>
      <c r="E100" s="26">
        <f>SUM(E86:E88,E90:E93,E95:E98)</f>
        <v>229154444213</v>
      </c>
      <c r="F100" s="26">
        <f>SUM(F86:F88,F90:F93,F95:F98)</f>
        <v>123382966151</v>
      </c>
      <c r="G100" s="32">
        <f>IF(($D100     =0),0,($F100     /$D100     ))</f>
        <v>0.5385818163569025</v>
      </c>
      <c r="H100" s="25">
        <f t="shared" ref="H100:W100" si="20">SUM(H86:H88,H90:H93,H95:H98)</f>
        <v>25718237158</v>
      </c>
      <c r="I100" s="26">
        <f t="shared" si="20"/>
        <v>20594762871</v>
      </c>
      <c r="J100" s="26">
        <f t="shared" si="20"/>
        <v>17633141426</v>
      </c>
      <c r="K100" s="25">
        <f t="shared" si="20"/>
        <v>63946141455</v>
      </c>
      <c r="L100" s="25">
        <f t="shared" si="20"/>
        <v>18194258132</v>
      </c>
      <c r="M100" s="26">
        <f t="shared" si="20"/>
        <v>15378666648</v>
      </c>
      <c r="N100" s="26">
        <f t="shared" si="20"/>
        <v>25863899916</v>
      </c>
      <c r="O100" s="25">
        <f t="shared" si="20"/>
        <v>59436824696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60395849010</v>
      </c>
      <c r="E103" s="24">
        <v>60389446635</v>
      </c>
      <c r="F103" s="24">
        <v>33112892087</v>
      </c>
      <c r="G103" s="31">
        <f t="shared" ref="G103:G134" si="21">IF(($D103     =0),0,($F103     /$D103     ))</f>
        <v>0.54826436965092351</v>
      </c>
      <c r="H103" s="23">
        <v>5015774845</v>
      </c>
      <c r="I103" s="24">
        <v>7962411134</v>
      </c>
      <c r="J103" s="24">
        <v>4024232462</v>
      </c>
      <c r="K103" s="23">
        <v>17002418441</v>
      </c>
      <c r="L103" s="23">
        <v>4303958375</v>
      </c>
      <c r="M103" s="24">
        <v>4452245980</v>
      </c>
      <c r="N103" s="24">
        <v>7354269291</v>
      </c>
      <c r="O103" s="23">
        <v>16110473646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60395849010</v>
      </c>
      <c r="E104" s="26">
        <f>E103</f>
        <v>60389446635</v>
      </c>
      <c r="F104" s="26">
        <f>F103</f>
        <v>33112892087</v>
      </c>
      <c r="G104" s="32">
        <f t="shared" si="21"/>
        <v>0.54826436965092351</v>
      </c>
      <c r="H104" s="25">
        <f t="shared" ref="H104:W104" si="22">H103</f>
        <v>5015774845</v>
      </c>
      <c r="I104" s="26">
        <f t="shared" si="22"/>
        <v>7962411134</v>
      </c>
      <c r="J104" s="26">
        <f t="shared" si="22"/>
        <v>4024232462</v>
      </c>
      <c r="K104" s="25">
        <f t="shared" si="22"/>
        <v>17002418441</v>
      </c>
      <c r="L104" s="25">
        <f t="shared" si="22"/>
        <v>4303958375</v>
      </c>
      <c r="M104" s="26">
        <f t="shared" si="22"/>
        <v>4452245980</v>
      </c>
      <c r="N104" s="26">
        <f t="shared" si="22"/>
        <v>7354269291</v>
      </c>
      <c r="O104" s="25">
        <f t="shared" si="22"/>
        <v>16110473646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403041207</v>
      </c>
      <c r="E105" s="24">
        <v>403041207</v>
      </c>
      <c r="F105" s="24">
        <v>257549042</v>
      </c>
      <c r="G105" s="31">
        <f t="shared" si="21"/>
        <v>0.63901416908966335</v>
      </c>
      <c r="H105" s="23">
        <v>111312928</v>
      </c>
      <c r="I105" s="24">
        <v>14971175</v>
      </c>
      <c r="J105" s="24">
        <v>14461391</v>
      </c>
      <c r="K105" s="23">
        <v>140745494</v>
      </c>
      <c r="L105" s="23">
        <v>22938572</v>
      </c>
      <c r="M105" s="24">
        <v>17263211</v>
      </c>
      <c r="N105" s="24">
        <v>76601765</v>
      </c>
      <c r="O105" s="23">
        <v>116803548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211101734</v>
      </c>
      <c r="E106" s="24">
        <v>211101734</v>
      </c>
      <c r="F106" s="24">
        <v>146761183</v>
      </c>
      <c r="G106" s="31">
        <f t="shared" si="21"/>
        <v>0.69521543105846773</v>
      </c>
      <c r="H106" s="23">
        <v>70845841</v>
      </c>
      <c r="I106" s="24">
        <v>2827</v>
      </c>
      <c r="J106" s="24">
        <v>1413777</v>
      </c>
      <c r="K106" s="23">
        <v>72262445</v>
      </c>
      <c r="L106" s="23">
        <v>412255</v>
      </c>
      <c r="M106" s="24">
        <v>356261</v>
      </c>
      <c r="N106" s="24">
        <v>73730222</v>
      </c>
      <c r="O106" s="23">
        <v>74498738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239461164</v>
      </c>
      <c r="E107" s="24">
        <v>239461164</v>
      </c>
      <c r="F107" s="24">
        <v>146030874</v>
      </c>
      <c r="G107" s="31">
        <f t="shared" si="21"/>
        <v>0.60983113737808436</v>
      </c>
      <c r="H107" s="23">
        <v>61066465</v>
      </c>
      <c r="I107" s="24">
        <v>8126094</v>
      </c>
      <c r="J107" s="24">
        <v>9057384</v>
      </c>
      <c r="K107" s="23">
        <v>78249943</v>
      </c>
      <c r="L107" s="23">
        <v>9442775</v>
      </c>
      <c r="M107" s="24">
        <v>8847412</v>
      </c>
      <c r="N107" s="24">
        <v>49490744</v>
      </c>
      <c r="O107" s="23">
        <v>67780931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1320694778</v>
      </c>
      <c r="E108" s="24">
        <v>1320694778</v>
      </c>
      <c r="F108" s="24">
        <v>790813679</v>
      </c>
      <c r="G108" s="31">
        <f t="shared" si="21"/>
        <v>0.5987861027190341</v>
      </c>
      <c r="H108" s="23">
        <v>212338951</v>
      </c>
      <c r="I108" s="24">
        <v>134259201</v>
      </c>
      <c r="J108" s="24">
        <v>81248765</v>
      </c>
      <c r="K108" s="23">
        <v>427846917</v>
      </c>
      <c r="L108" s="23">
        <v>86309227</v>
      </c>
      <c r="M108" s="24">
        <v>84213274</v>
      </c>
      <c r="N108" s="24">
        <v>192444261</v>
      </c>
      <c r="O108" s="23">
        <v>362966762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1469793347</v>
      </c>
      <c r="E109" s="24">
        <v>1469793347</v>
      </c>
      <c r="F109" s="24">
        <v>898177856</v>
      </c>
      <c r="G109" s="31">
        <f t="shared" si="21"/>
        <v>0.61109125159211919</v>
      </c>
      <c r="H109" s="23">
        <v>344100782</v>
      </c>
      <c r="I109" s="24">
        <v>79556453</v>
      </c>
      <c r="J109" s="24">
        <v>64398841</v>
      </c>
      <c r="K109" s="23">
        <v>488056076</v>
      </c>
      <c r="L109" s="23">
        <v>61922208</v>
      </c>
      <c r="M109" s="24">
        <v>49865923</v>
      </c>
      <c r="N109" s="24">
        <v>298333649</v>
      </c>
      <c r="O109" s="23">
        <v>410121780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3644092230</v>
      </c>
      <c r="E110" s="26">
        <f>SUM(E105:E109)</f>
        <v>3644092230</v>
      </c>
      <c r="F110" s="26">
        <f>SUM(F105:F109)</f>
        <v>2239332634</v>
      </c>
      <c r="G110" s="32">
        <f t="shared" si="21"/>
        <v>0.61451041649404137</v>
      </c>
      <c r="H110" s="25">
        <f t="shared" ref="H110:W110" si="23">SUM(H105:H109)</f>
        <v>799664967</v>
      </c>
      <c r="I110" s="26">
        <f t="shared" si="23"/>
        <v>236915750</v>
      </c>
      <c r="J110" s="26">
        <f t="shared" si="23"/>
        <v>170580158</v>
      </c>
      <c r="K110" s="25">
        <f t="shared" si="23"/>
        <v>1207160875</v>
      </c>
      <c r="L110" s="25">
        <f t="shared" si="23"/>
        <v>181025037</v>
      </c>
      <c r="M110" s="26">
        <f t="shared" si="23"/>
        <v>160546081</v>
      </c>
      <c r="N110" s="26">
        <f t="shared" si="23"/>
        <v>690600641</v>
      </c>
      <c r="O110" s="25">
        <f t="shared" si="23"/>
        <v>1032171759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258867055</v>
      </c>
      <c r="E111" s="24">
        <v>258867055</v>
      </c>
      <c r="F111" s="24">
        <v>156729197</v>
      </c>
      <c r="G111" s="31">
        <f t="shared" si="21"/>
        <v>0.60544280924430494</v>
      </c>
      <c r="H111" s="23">
        <v>66945185</v>
      </c>
      <c r="I111" s="24">
        <v>9733498</v>
      </c>
      <c r="J111" s="24">
        <v>8166634</v>
      </c>
      <c r="K111" s="23">
        <v>84845317</v>
      </c>
      <c r="L111" s="23">
        <v>8078257</v>
      </c>
      <c r="M111" s="24">
        <v>9171203</v>
      </c>
      <c r="N111" s="24">
        <v>54634420</v>
      </c>
      <c r="O111" s="23">
        <v>71883880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674803736</v>
      </c>
      <c r="E112" s="24">
        <v>674803736</v>
      </c>
      <c r="F112" s="24">
        <v>340837913</v>
      </c>
      <c r="G112" s="31">
        <f t="shared" si="21"/>
        <v>0.5050919175705334</v>
      </c>
      <c r="H112" s="23">
        <v>88154750</v>
      </c>
      <c r="I112" s="24">
        <v>44648398</v>
      </c>
      <c r="J112" s="24">
        <v>41710773</v>
      </c>
      <c r="K112" s="23">
        <v>174513921</v>
      </c>
      <c r="L112" s="23">
        <v>49310662</v>
      </c>
      <c r="M112" s="24">
        <v>36883492</v>
      </c>
      <c r="N112" s="24">
        <v>80129838</v>
      </c>
      <c r="O112" s="23">
        <v>166323992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192888454</v>
      </c>
      <c r="E113" s="24">
        <v>192888454</v>
      </c>
      <c r="F113" s="24">
        <v>84698772</v>
      </c>
      <c r="G113" s="31">
        <f t="shared" si="21"/>
        <v>0.43910752688183191</v>
      </c>
      <c r="H113" s="23">
        <v>26390512</v>
      </c>
      <c r="I113" s="24">
        <v>12454290</v>
      </c>
      <c r="J113" s="24">
        <v>9042743</v>
      </c>
      <c r="K113" s="23">
        <v>47887545</v>
      </c>
      <c r="L113" s="23">
        <v>6830860</v>
      </c>
      <c r="M113" s="24">
        <v>7416279</v>
      </c>
      <c r="N113" s="24">
        <v>22564088</v>
      </c>
      <c r="O113" s="23">
        <v>36811227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76818456</v>
      </c>
      <c r="E114" s="24">
        <v>76818456</v>
      </c>
      <c r="F114" s="24">
        <v>40650013</v>
      </c>
      <c r="G114" s="31">
        <f t="shared" si="21"/>
        <v>0.52916987813449412</v>
      </c>
      <c r="H114" s="23">
        <v>27765586</v>
      </c>
      <c r="I114" s="24">
        <v>1361698</v>
      </c>
      <c r="J114" s="24">
        <v>1282118</v>
      </c>
      <c r="K114" s="23">
        <v>30409402</v>
      </c>
      <c r="L114" s="23">
        <v>0</v>
      </c>
      <c r="M114" s="24">
        <v>0</v>
      </c>
      <c r="N114" s="24">
        <v>10240611</v>
      </c>
      <c r="O114" s="23">
        <v>10240611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9535505096</v>
      </c>
      <c r="E115" s="24">
        <v>9535505096</v>
      </c>
      <c r="F115" s="24">
        <v>4722704535</v>
      </c>
      <c r="G115" s="31">
        <f t="shared" si="21"/>
        <v>0.49527576016724095</v>
      </c>
      <c r="H115" s="23">
        <v>1047814731</v>
      </c>
      <c r="I115" s="24">
        <v>707997189</v>
      </c>
      <c r="J115" s="24">
        <v>723390884</v>
      </c>
      <c r="K115" s="23">
        <v>2479202804</v>
      </c>
      <c r="L115" s="23">
        <v>614273605</v>
      </c>
      <c r="M115" s="24">
        <v>614273605</v>
      </c>
      <c r="N115" s="24">
        <v>1014954521</v>
      </c>
      <c r="O115" s="23">
        <v>2243501731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159096370</v>
      </c>
      <c r="E116" s="24">
        <v>159096370</v>
      </c>
      <c r="F116" s="24">
        <v>100363519</v>
      </c>
      <c r="G116" s="31">
        <f t="shared" si="21"/>
        <v>0.6308347512894229</v>
      </c>
      <c r="H116" s="23">
        <v>40949423</v>
      </c>
      <c r="I116" s="24">
        <v>5733614</v>
      </c>
      <c r="J116" s="24">
        <v>9364250</v>
      </c>
      <c r="K116" s="23">
        <v>56047287</v>
      </c>
      <c r="L116" s="23">
        <v>5008627</v>
      </c>
      <c r="M116" s="24">
        <v>4152171</v>
      </c>
      <c r="N116" s="24">
        <v>35155434</v>
      </c>
      <c r="O116" s="23">
        <v>44316232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153507144</v>
      </c>
      <c r="E117" s="24">
        <v>153507144</v>
      </c>
      <c r="F117" s="24">
        <v>107680790</v>
      </c>
      <c r="G117" s="31">
        <f t="shared" si="21"/>
        <v>0.7014708709582923</v>
      </c>
      <c r="H117" s="23">
        <v>42671510</v>
      </c>
      <c r="I117" s="24">
        <v>16343990</v>
      </c>
      <c r="J117" s="24">
        <v>4069750</v>
      </c>
      <c r="K117" s="23">
        <v>63085250</v>
      </c>
      <c r="L117" s="23">
        <v>3960656</v>
      </c>
      <c r="M117" s="24">
        <v>4198762</v>
      </c>
      <c r="N117" s="24">
        <v>36436122</v>
      </c>
      <c r="O117" s="23">
        <v>44595540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1570494797</v>
      </c>
      <c r="E118" s="24">
        <v>1570494797</v>
      </c>
      <c r="F118" s="24">
        <v>974795535</v>
      </c>
      <c r="G118" s="31">
        <f t="shared" si="21"/>
        <v>0.6206932597688829</v>
      </c>
      <c r="H118" s="23">
        <v>387090039</v>
      </c>
      <c r="I118" s="24">
        <v>58463378</v>
      </c>
      <c r="J118" s="24">
        <v>78175121</v>
      </c>
      <c r="K118" s="23">
        <v>523728538</v>
      </c>
      <c r="L118" s="23">
        <v>65950249</v>
      </c>
      <c r="M118" s="24">
        <v>61975025</v>
      </c>
      <c r="N118" s="24">
        <v>323141723</v>
      </c>
      <c r="O118" s="23">
        <v>451066997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12621981108</v>
      </c>
      <c r="E119" s="26">
        <f>SUM(E111:E118)</f>
        <v>12621981108</v>
      </c>
      <c r="F119" s="26">
        <f>SUM(F111:F118)</f>
        <v>6528460274</v>
      </c>
      <c r="G119" s="32">
        <f t="shared" si="21"/>
        <v>0.5172294442638774</v>
      </c>
      <c r="H119" s="25">
        <f t="shared" ref="H119:W119" si="24">SUM(H111:H118)</f>
        <v>1727781736</v>
      </c>
      <c r="I119" s="26">
        <f t="shared" si="24"/>
        <v>856736055</v>
      </c>
      <c r="J119" s="26">
        <f t="shared" si="24"/>
        <v>875202273</v>
      </c>
      <c r="K119" s="25">
        <f t="shared" si="24"/>
        <v>3459720064</v>
      </c>
      <c r="L119" s="25">
        <f t="shared" si="24"/>
        <v>753412916</v>
      </c>
      <c r="M119" s="26">
        <f t="shared" si="24"/>
        <v>738070537</v>
      </c>
      <c r="N119" s="26">
        <f t="shared" si="24"/>
        <v>1577256757</v>
      </c>
      <c r="O119" s="25">
        <f t="shared" si="24"/>
        <v>3068740210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242896273</v>
      </c>
      <c r="E120" s="24">
        <v>242896273</v>
      </c>
      <c r="F120" s="24">
        <v>164523140</v>
      </c>
      <c r="G120" s="31">
        <f t="shared" si="21"/>
        <v>0.67733908786653141</v>
      </c>
      <c r="H120" s="23">
        <v>76514820</v>
      </c>
      <c r="I120" s="24">
        <v>6321644</v>
      </c>
      <c r="J120" s="24">
        <v>5124091</v>
      </c>
      <c r="K120" s="23">
        <v>87960555</v>
      </c>
      <c r="L120" s="23">
        <v>5541715</v>
      </c>
      <c r="M120" s="24">
        <v>8960665</v>
      </c>
      <c r="N120" s="24">
        <v>62060205</v>
      </c>
      <c r="O120" s="23">
        <v>76562585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825905390</v>
      </c>
      <c r="E121" s="24">
        <v>825905390</v>
      </c>
      <c r="F121" s="24">
        <v>424147323</v>
      </c>
      <c r="G121" s="31">
        <f t="shared" si="21"/>
        <v>0.51355437091892575</v>
      </c>
      <c r="H121" s="23">
        <v>142249422</v>
      </c>
      <c r="I121" s="24">
        <v>47003643</v>
      </c>
      <c r="J121" s="24">
        <v>38845052</v>
      </c>
      <c r="K121" s="23">
        <v>228098117</v>
      </c>
      <c r="L121" s="23">
        <v>37828745</v>
      </c>
      <c r="M121" s="24">
        <v>40911346</v>
      </c>
      <c r="N121" s="24">
        <v>117309115</v>
      </c>
      <c r="O121" s="23">
        <v>196049206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1575165936</v>
      </c>
      <c r="E122" s="24">
        <v>1575703732</v>
      </c>
      <c r="F122" s="24">
        <v>856195509</v>
      </c>
      <c r="G122" s="31">
        <f t="shared" si="21"/>
        <v>0.54355892889242874</v>
      </c>
      <c r="H122" s="23">
        <v>227210515</v>
      </c>
      <c r="I122" s="24">
        <v>126419813</v>
      </c>
      <c r="J122" s="24">
        <v>116224228</v>
      </c>
      <c r="K122" s="23">
        <v>469854556</v>
      </c>
      <c r="L122" s="23">
        <v>103175757</v>
      </c>
      <c r="M122" s="24">
        <v>87461270</v>
      </c>
      <c r="N122" s="24">
        <v>195703926</v>
      </c>
      <c r="O122" s="23">
        <v>386340953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1077392796</v>
      </c>
      <c r="E123" s="24">
        <v>1077392796</v>
      </c>
      <c r="F123" s="24">
        <v>669153218</v>
      </c>
      <c r="G123" s="31">
        <f t="shared" si="21"/>
        <v>0.62108566205783322</v>
      </c>
      <c r="H123" s="23">
        <v>301715181</v>
      </c>
      <c r="I123" s="24">
        <v>31952411</v>
      </c>
      <c r="J123" s="24">
        <v>37472458</v>
      </c>
      <c r="K123" s="23">
        <v>371140050</v>
      </c>
      <c r="L123" s="23">
        <v>36829203</v>
      </c>
      <c r="M123" s="24">
        <v>32037765</v>
      </c>
      <c r="N123" s="24">
        <v>229146200</v>
      </c>
      <c r="O123" s="23">
        <v>298013168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3721360395</v>
      </c>
      <c r="E124" s="26">
        <f>SUM(E120:E123)</f>
        <v>3721898191</v>
      </c>
      <c r="F124" s="26">
        <f>SUM(F120:F123)</f>
        <v>2114019190</v>
      </c>
      <c r="G124" s="32">
        <f t="shared" si="21"/>
        <v>0.56807698411591223</v>
      </c>
      <c r="H124" s="25">
        <f t="shared" ref="H124:W124" si="25">SUM(H120:H123)</f>
        <v>747689938</v>
      </c>
      <c r="I124" s="26">
        <f t="shared" si="25"/>
        <v>211697511</v>
      </c>
      <c r="J124" s="26">
        <f t="shared" si="25"/>
        <v>197665829</v>
      </c>
      <c r="K124" s="25">
        <f t="shared" si="25"/>
        <v>1157053278</v>
      </c>
      <c r="L124" s="25">
        <f t="shared" si="25"/>
        <v>183375420</v>
      </c>
      <c r="M124" s="26">
        <f t="shared" si="25"/>
        <v>169371046</v>
      </c>
      <c r="N124" s="26">
        <f t="shared" si="25"/>
        <v>604219446</v>
      </c>
      <c r="O124" s="25">
        <f t="shared" si="25"/>
        <v>956965912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515564827</v>
      </c>
      <c r="E125" s="24">
        <v>515564827</v>
      </c>
      <c r="F125" s="24">
        <v>236827969</v>
      </c>
      <c r="G125" s="31">
        <f t="shared" si="21"/>
        <v>0.4593563342520261</v>
      </c>
      <c r="H125" s="23">
        <v>60748856</v>
      </c>
      <c r="I125" s="24">
        <v>34328398</v>
      </c>
      <c r="J125" s="24">
        <v>28891786</v>
      </c>
      <c r="K125" s="23">
        <v>123969040</v>
      </c>
      <c r="L125" s="23">
        <v>29500511</v>
      </c>
      <c r="M125" s="24">
        <v>29789877</v>
      </c>
      <c r="N125" s="24">
        <v>53568541</v>
      </c>
      <c r="O125" s="23">
        <v>112858929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358533296</v>
      </c>
      <c r="E126" s="24">
        <v>358533296</v>
      </c>
      <c r="F126" s="24">
        <v>197355680</v>
      </c>
      <c r="G126" s="31">
        <f t="shared" si="21"/>
        <v>0.55045286505273416</v>
      </c>
      <c r="H126" s="23">
        <v>79786717</v>
      </c>
      <c r="I126" s="24">
        <v>11667755</v>
      </c>
      <c r="J126" s="24">
        <v>11674998</v>
      </c>
      <c r="K126" s="23">
        <v>103129470</v>
      </c>
      <c r="L126" s="23">
        <v>11563670</v>
      </c>
      <c r="M126" s="24">
        <v>10309923</v>
      </c>
      <c r="N126" s="24">
        <v>72352617</v>
      </c>
      <c r="O126" s="23">
        <v>94226210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296817595</v>
      </c>
      <c r="E127" s="24">
        <v>296817595</v>
      </c>
      <c r="F127" s="24">
        <v>182151197</v>
      </c>
      <c r="G127" s="31">
        <f t="shared" si="21"/>
        <v>0.61368059059975877</v>
      </c>
      <c r="H127" s="23">
        <v>87463471</v>
      </c>
      <c r="I127" s="24">
        <v>4036811</v>
      </c>
      <c r="J127" s="24">
        <v>5006295</v>
      </c>
      <c r="K127" s="23">
        <v>96506577</v>
      </c>
      <c r="L127" s="23">
        <v>4959562</v>
      </c>
      <c r="M127" s="24">
        <v>6887142</v>
      </c>
      <c r="N127" s="24">
        <v>73797916</v>
      </c>
      <c r="O127" s="23">
        <v>85644620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441892323</v>
      </c>
      <c r="E128" s="24">
        <v>441892323</v>
      </c>
      <c r="F128" s="24">
        <v>249860259</v>
      </c>
      <c r="G128" s="31">
        <f t="shared" si="21"/>
        <v>0.56543245038452505</v>
      </c>
      <c r="H128" s="23">
        <v>92047778</v>
      </c>
      <c r="I128" s="24">
        <v>17932222</v>
      </c>
      <c r="J128" s="24">
        <v>18268098</v>
      </c>
      <c r="K128" s="23">
        <v>128248098</v>
      </c>
      <c r="L128" s="23">
        <v>23790871</v>
      </c>
      <c r="M128" s="24">
        <v>17589464</v>
      </c>
      <c r="N128" s="24">
        <v>80231826</v>
      </c>
      <c r="O128" s="23">
        <v>121612161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712053022</v>
      </c>
      <c r="E129" s="24">
        <v>712053022</v>
      </c>
      <c r="F129" s="24">
        <v>499141014</v>
      </c>
      <c r="G129" s="31">
        <f t="shared" si="21"/>
        <v>0.70098854801293153</v>
      </c>
      <c r="H129" s="23">
        <v>13528135</v>
      </c>
      <c r="I129" s="24">
        <v>244520147</v>
      </c>
      <c r="J129" s="24">
        <v>12776097</v>
      </c>
      <c r="K129" s="23">
        <v>270824379</v>
      </c>
      <c r="L129" s="23">
        <v>15045401</v>
      </c>
      <c r="M129" s="24">
        <v>16240555</v>
      </c>
      <c r="N129" s="24">
        <v>197030679</v>
      </c>
      <c r="O129" s="23">
        <v>228316635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2324861063</v>
      </c>
      <c r="E130" s="26">
        <f>SUM(E125:E129)</f>
        <v>2324861063</v>
      </c>
      <c r="F130" s="26">
        <f>SUM(F125:F129)</f>
        <v>1365336119</v>
      </c>
      <c r="G130" s="32">
        <f t="shared" si="21"/>
        <v>0.58727643588222456</v>
      </c>
      <c r="H130" s="25">
        <f t="shared" ref="H130:W130" si="26">SUM(H125:H129)</f>
        <v>333574957</v>
      </c>
      <c r="I130" s="26">
        <f t="shared" si="26"/>
        <v>312485333</v>
      </c>
      <c r="J130" s="26">
        <f t="shared" si="26"/>
        <v>76617274</v>
      </c>
      <c r="K130" s="25">
        <f t="shared" si="26"/>
        <v>722677564</v>
      </c>
      <c r="L130" s="25">
        <f t="shared" si="26"/>
        <v>84860015</v>
      </c>
      <c r="M130" s="26">
        <f t="shared" si="26"/>
        <v>80816961</v>
      </c>
      <c r="N130" s="26">
        <f t="shared" si="26"/>
        <v>476981579</v>
      </c>
      <c r="O130" s="25">
        <f t="shared" si="26"/>
        <v>642658555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2705642334</v>
      </c>
      <c r="E131" s="24">
        <v>2705642334</v>
      </c>
      <c r="F131" s="24">
        <v>1523642164</v>
      </c>
      <c r="G131" s="31">
        <f t="shared" si="21"/>
        <v>0.56313509914204352</v>
      </c>
      <c r="H131" s="23">
        <v>418490987</v>
      </c>
      <c r="I131" s="24">
        <v>183873372</v>
      </c>
      <c r="J131" s="24">
        <v>189397826</v>
      </c>
      <c r="K131" s="23">
        <v>791762185</v>
      </c>
      <c r="L131" s="23">
        <v>191516836</v>
      </c>
      <c r="M131" s="24">
        <v>174405828</v>
      </c>
      <c r="N131" s="24">
        <v>365957315</v>
      </c>
      <c r="O131" s="23">
        <v>731879979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137903200</v>
      </c>
      <c r="E132" s="24">
        <v>137903200</v>
      </c>
      <c r="F132" s="24">
        <v>75901374</v>
      </c>
      <c r="G132" s="31">
        <f t="shared" si="21"/>
        <v>0.5503960314191404</v>
      </c>
      <c r="H132" s="23">
        <v>24138092</v>
      </c>
      <c r="I132" s="24">
        <v>7737614</v>
      </c>
      <c r="J132" s="24">
        <v>7749373</v>
      </c>
      <c r="K132" s="23">
        <v>39625079</v>
      </c>
      <c r="L132" s="23">
        <v>7708203</v>
      </c>
      <c r="M132" s="24">
        <v>6341566</v>
      </c>
      <c r="N132" s="24">
        <v>22226526</v>
      </c>
      <c r="O132" s="23">
        <v>36276295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182300724</v>
      </c>
      <c r="E133" s="24">
        <v>182300724</v>
      </c>
      <c r="F133" s="24">
        <v>121807742</v>
      </c>
      <c r="G133" s="31">
        <f t="shared" si="21"/>
        <v>0.6681692717797435</v>
      </c>
      <c r="H133" s="23">
        <v>54789580</v>
      </c>
      <c r="I133" s="24">
        <v>5869937</v>
      </c>
      <c r="J133" s="24">
        <v>5308596</v>
      </c>
      <c r="K133" s="23">
        <v>65968113</v>
      </c>
      <c r="L133" s="23">
        <v>5266971</v>
      </c>
      <c r="M133" s="24">
        <v>5188427</v>
      </c>
      <c r="N133" s="24">
        <v>45384231</v>
      </c>
      <c r="O133" s="23">
        <v>55839629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326855154</v>
      </c>
      <c r="E134" s="24">
        <v>326855154</v>
      </c>
      <c r="F134" s="24">
        <v>199141886</v>
      </c>
      <c r="G134" s="31">
        <f t="shared" si="21"/>
        <v>0.60926647037054216</v>
      </c>
      <c r="H134" s="23">
        <v>100688438</v>
      </c>
      <c r="I134" s="24">
        <v>6465826</v>
      </c>
      <c r="J134" s="24">
        <v>2042006</v>
      </c>
      <c r="K134" s="23">
        <v>109196270</v>
      </c>
      <c r="L134" s="23">
        <v>8518514</v>
      </c>
      <c r="M134" s="24">
        <v>5442140</v>
      </c>
      <c r="N134" s="24">
        <v>75984962</v>
      </c>
      <c r="O134" s="23">
        <v>89945616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3352701412</v>
      </c>
      <c r="E135" s="26">
        <f>SUM(E131:E134)</f>
        <v>3352701412</v>
      </c>
      <c r="F135" s="26">
        <f>SUM(F131:F134)</f>
        <v>1920493166</v>
      </c>
      <c r="G135" s="32">
        <f t="shared" ref="G135:G168" si="27">IF(($D135     =0),0,($F135     /$D135     ))</f>
        <v>0.57281962513159224</v>
      </c>
      <c r="H135" s="25">
        <f t="shared" ref="H135:W135" si="28">SUM(H131:H134)</f>
        <v>598107097</v>
      </c>
      <c r="I135" s="26">
        <f t="shared" si="28"/>
        <v>203946749</v>
      </c>
      <c r="J135" s="26">
        <f t="shared" si="28"/>
        <v>204497801</v>
      </c>
      <c r="K135" s="25">
        <f t="shared" si="28"/>
        <v>1006551647</v>
      </c>
      <c r="L135" s="25">
        <f t="shared" si="28"/>
        <v>213010524</v>
      </c>
      <c r="M135" s="26">
        <f t="shared" si="28"/>
        <v>191377961</v>
      </c>
      <c r="N135" s="26">
        <f t="shared" si="28"/>
        <v>509553034</v>
      </c>
      <c r="O135" s="25">
        <f t="shared" si="28"/>
        <v>913941519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248838019</v>
      </c>
      <c r="E136" s="24">
        <v>248838019</v>
      </c>
      <c r="F136" s="24">
        <v>124443027</v>
      </c>
      <c r="G136" s="31">
        <f t="shared" si="27"/>
        <v>0.50009651861116933</v>
      </c>
      <c r="H136" s="23">
        <v>53709229</v>
      </c>
      <c r="I136" s="24">
        <v>13186123</v>
      </c>
      <c r="J136" s="24">
        <v>11346891</v>
      </c>
      <c r="K136" s="23">
        <v>78242243</v>
      </c>
      <c r="L136" s="23">
        <v>7898346</v>
      </c>
      <c r="M136" s="24">
        <v>0</v>
      </c>
      <c r="N136" s="24">
        <v>38302438</v>
      </c>
      <c r="O136" s="23">
        <v>46200784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384651962</v>
      </c>
      <c r="E137" s="24">
        <v>384651962</v>
      </c>
      <c r="F137" s="24">
        <v>228169960</v>
      </c>
      <c r="G137" s="31">
        <f t="shared" si="27"/>
        <v>0.59318548334871091</v>
      </c>
      <c r="H137" s="23">
        <v>90416067</v>
      </c>
      <c r="I137" s="24">
        <v>8855924</v>
      </c>
      <c r="J137" s="24">
        <v>15951258</v>
      </c>
      <c r="K137" s="23">
        <v>115223249</v>
      </c>
      <c r="L137" s="23">
        <v>15306606</v>
      </c>
      <c r="M137" s="24">
        <v>16560367</v>
      </c>
      <c r="N137" s="24">
        <v>81079738</v>
      </c>
      <c r="O137" s="23">
        <v>112946711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1140641837</v>
      </c>
      <c r="E138" s="24">
        <v>1140641837</v>
      </c>
      <c r="F138" s="24">
        <v>573681324</v>
      </c>
      <c r="G138" s="31">
        <f t="shared" si="27"/>
        <v>0.50294606544402942</v>
      </c>
      <c r="H138" s="23">
        <v>144488987</v>
      </c>
      <c r="I138" s="24">
        <v>85106616</v>
      </c>
      <c r="J138" s="24">
        <v>82070132</v>
      </c>
      <c r="K138" s="23">
        <v>311665735</v>
      </c>
      <c r="L138" s="23">
        <v>67271393</v>
      </c>
      <c r="M138" s="24">
        <v>60127651</v>
      </c>
      <c r="N138" s="24">
        <v>134616545</v>
      </c>
      <c r="O138" s="23">
        <v>262015589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268618410</v>
      </c>
      <c r="E139" s="24">
        <v>268618410</v>
      </c>
      <c r="F139" s="24">
        <v>186726807</v>
      </c>
      <c r="G139" s="31">
        <f t="shared" si="27"/>
        <v>0.69513778672131965</v>
      </c>
      <c r="H139" s="23">
        <v>92373938</v>
      </c>
      <c r="I139" s="24">
        <v>4955386</v>
      </c>
      <c r="J139" s="24">
        <v>5250193</v>
      </c>
      <c r="K139" s="23">
        <v>102579517</v>
      </c>
      <c r="L139" s="23">
        <v>5150674</v>
      </c>
      <c r="M139" s="24">
        <v>4586949</v>
      </c>
      <c r="N139" s="24">
        <v>74409667</v>
      </c>
      <c r="O139" s="23">
        <v>84147290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508182721</v>
      </c>
      <c r="E140" s="24">
        <v>508182721</v>
      </c>
      <c r="F140" s="24">
        <v>305212828</v>
      </c>
      <c r="G140" s="31">
        <f t="shared" si="27"/>
        <v>0.60059662673969583</v>
      </c>
      <c r="H140" s="23">
        <v>112289352</v>
      </c>
      <c r="I140" s="24">
        <v>24939428</v>
      </c>
      <c r="J140" s="24">
        <v>24474937</v>
      </c>
      <c r="K140" s="23">
        <v>161703717</v>
      </c>
      <c r="L140" s="23">
        <v>24151104</v>
      </c>
      <c r="M140" s="24">
        <v>23118845</v>
      </c>
      <c r="N140" s="24">
        <v>96239162</v>
      </c>
      <c r="O140" s="23">
        <v>143509111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815238444</v>
      </c>
      <c r="E141" s="24">
        <v>815238444</v>
      </c>
      <c r="F141" s="24">
        <v>594781912</v>
      </c>
      <c r="G141" s="31">
        <f t="shared" si="27"/>
        <v>0.72958030423795861</v>
      </c>
      <c r="H141" s="23">
        <v>302159579</v>
      </c>
      <c r="I141" s="24">
        <v>13369825</v>
      </c>
      <c r="J141" s="24">
        <v>7226111</v>
      </c>
      <c r="K141" s="23">
        <v>322755515</v>
      </c>
      <c r="L141" s="23">
        <v>20855967</v>
      </c>
      <c r="M141" s="24">
        <v>5701939</v>
      </c>
      <c r="N141" s="24">
        <v>245468491</v>
      </c>
      <c r="O141" s="23">
        <v>272026397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3366171393</v>
      </c>
      <c r="E142" s="26">
        <f>SUM(E136:E141)</f>
        <v>3366171393</v>
      </c>
      <c r="F142" s="26">
        <f>SUM(F136:F141)</f>
        <v>2013015858</v>
      </c>
      <c r="G142" s="32">
        <f t="shared" si="27"/>
        <v>0.598013476730892</v>
      </c>
      <c r="H142" s="25">
        <f t="shared" ref="H142:W142" si="29">SUM(H136:H141)</f>
        <v>795437152</v>
      </c>
      <c r="I142" s="26">
        <f t="shared" si="29"/>
        <v>150413302</v>
      </c>
      <c r="J142" s="26">
        <f t="shared" si="29"/>
        <v>146319522</v>
      </c>
      <c r="K142" s="25">
        <f t="shared" si="29"/>
        <v>1092169976</v>
      </c>
      <c r="L142" s="25">
        <f t="shared" si="29"/>
        <v>140634090</v>
      </c>
      <c r="M142" s="26">
        <f t="shared" si="29"/>
        <v>110095751</v>
      </c>
      <c r="N142" s="26">
        <f t="shared" si="29"/>
        <v>670116041</v>
      </c>
      <c r="O142" s="25">
        <f t="shared" si="29"/>
        <v>920845882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308504577</v>
      </c>
      <c r="E143" s="24">
        <v>308504577</v>
      </c>
      <c r="F143" s="24">
        <v>213991820</v>
      </c>
      <c r="G143" s="31">
        <f t="shared" si="27"/>
        <v>0.69364228589710686</v>
      </c>
      <c r="H143" s="23">
        <v>106093998</v>
      </c>
      <c r="I143" s="24">
        <v>5280359</v>
      </c>
      <c r="J143" s="24">
        <v>4276074</v>
      </c>
      <c r="K143" s="23">
        <v>115650431</v>
      </c>
      <c r="L143" s="23">
        <v>4483635</v>
      </c>
      <c r="M143" s="24">
        <v>8542237</v>
      </c>
      <c r="N143" s="24">
        <v>85315517</v>
      </c>
      <c r="O143" s="23">
        <v>98341389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340291706</v>
      </c>
      <c r="E144" s="24">
        <v>340291706</v>
      </c>
      <c r="F144" s="24">
        <v>229075921</v>
      </c>
      <c r="G144" s="31">
        <f t="shared" si="27"/>
        <v>0.67317515226186564</v>
      </c>
      <c r="H144" s="23">
        <v>112875637</v>
      </c>
      <c r="I144" s="24">
        <v>7917023</v>
      </c>
      <c r="J144" s="24">
        <v>7421525</v>
      </c>
      <c r="K144" s="23">
        <v>128214185</v>
      </c>
      <c r="L144" s="23">
        <v>7040491</v>
      </c>
      <c r="M144" s="24">
        <v>6210441</v>
      </c>
      <c r="N144" s="24">
        <v>87610804</v>
      </c>
      <c r="O144" s="23">
        <v>100861736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363474271</v>
      </c>
      <c r="E145" s="24">
        <v>363474271</v>
      </c>
      <c r="F145" s="24">
        <v>271337871</v>
      </c>
      <c r="G145" s="31">
        <f t="shared" si="27"/>
        <v>0.74651190647824428</v>
      </c>
      <c r="H145" s="23">
        <v>127389374</v>
      </c>
      <c r="I145" s="24">
        <v>7863851</v>
      </c>
      <c r="J145" s="24">
        <v>11976131</v>
      </c>
      <c r="K145" s="23">
        <v>147229356</v>
      </c>
      <c r="L145" s="23">
        <v>15594394</v>
      </c>
      <c r="M145" s="24">
        <v>13419909</v>
      </c>
      <c r="N145" s="24">
        <v>95094212</v>
      </c>
      <c r="O145" s="23">
        <v>124108515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220356700</v>
      </c>
      <c r="E146" s="24">
        <v>220356700</v>
      </c>
      <c r="F146" s="24">
        <v>154937928</v>
      </c>
      <c r="G146" s="31">
        <f t="shared" si="27"/>
        <v>0.70312329055572165</v>
      </c>
      <c r="H146" s="23">
        <v>127389374</v>
      </c>
      <c r="I146" s="24">
        <v>6026383</v>
      </c>
      <c r="J146" s="24">
        <v>79333739</v>
      </c>
      <c r="K146" s="23">
        <v>212749496</v>
      </c>
      <c r="L146" s="23">
        <v>-52016549</v>
      </c>
      <c r="M146" s="24">
        <v>5757910</v>
      </c>
      <c r="N146" s="24">
        <v>-11552929</v>
      </c>
      <c r="O146" s="23">
        <v>-57811568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826226329</v>
      </c>
      <c r="E147" s="24">
        <v>826226329</v>
      </c>
      <c r="F147" s="24">
        <v>559417274</v>
      </c>
      <c r="G147" s="31">
        <f t="shared" si="27"/>
        <v>0.67707509960022105</v>
      </c>
      <c r="H147" s="23">
        <v>-30058</v>
      </c>
      <c r="I147" s="24">
        <v>11349295</v>
      </c>
      <c r="J147" s="24">
        <v>9604190</v>
      </c>
      <c r="K147" s="23">
        <v>20923427</v>
      </c>
      <c r="L147" s="23">
        <v>293909016</v>
      </c>
      <c r="M147" s="24">
        <v>12522437</v>
      </c>
      <c r="N147" s="24">
        <v>232062394</v>
      </c>
      <c r="O147" s="23">
        <v>538493847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2058853583</v>
      </c>
      <c r="E148" s="26">
        <f>SUM(E143:E147)</f>
        <v>2058853583</v>
      </c>
      <c r="F148" s="26">
        <f>SUM(F143:F147)</f>
        <v>1428760814</v>
      </c>
      <c r="G148" s="32">
        <f t="shared" si="27"/>
        <v>0.69395940818585156</v>
      </c>
      <c r="H148" s="25">
        <f t="shared" ref="H148:W148" si="30">SUM(H143:H147)</f>
        <v>473718325</v>
      </c>
      <c r="I148" s="26">
        <f t="shared" si="30"/>
        <v>38436911</v>
      </c>
      <c r="J148" s="26">
        <f t="shared" si="30"/>
        <v>112611659</v>
      </c>
      <c r="K148" s="25">
        <f t="shared" si="30"/>
        <v>624766895</v>
      </c>
      <c r="L148" s="25">
        <f t="shared" si="30"/>
        <v>269010987</v>
      </c>
      <c r="M148" s="26">
        <f t="shared" si="30"/>
        <v>46452934</v>
      </c>
      <c r="N148" s="26">
        <f t="shared" si="30"/>
        <v>488529998</v>
      </c>
      <c r="O148" s="25">
        <f t="shared" si="30"/>
        <v>803993919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244061565</v>
      </c>
      <c r="E149" s="24">
        <v>244061565</v>
      </c>
      <c r="F149" s="24">
        <v>171865082</v>
      </c>
      <c r="G149" s="31">
        <f t="shared" si="27"/>
        <v>0.70418741271285379</v>
      </c>
      <c r="H149" s="23">
        <v>82412204</v>
      </c>
      <c r="I149" s="24">
        <v>5308581</v>
      </c>
      <c r="J149" s="24">
        <v>5882942</v>
      </c>
      <c r="K149" s="23">
        <v>93603727</v>
      </c>
      <c r="L149" s="23">
        <v>5927562</v>
      </c>
      <c r="M149" s="24">
        <v>5534870</v>
      </c>
      <c r="N149" s="24">
        <v>66798923</v>
      </c>
      <c r="O149" s="23">
        <v>78261355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5862916600</v>
      </c>
      <c r="E150" s="24">
        <v>5805266705</v>
      </c>
      <c r="F150" s="24">
        <v>2992240783</v>
      </c>
      <c r="G150" s="31">
        <f t="shared" si="27"/>
        <v>0.51036727744003729</v>
      </c>
      <c r="H150" s="23">
        <v>714959230</v>
      </c>
      <c r="I150" s="24">
        <v>416922841</v>
      </c>
      <c r="J150" s="24">
        <v>444460945</v>
      </c>
      <c r="K150" s="23">
        <v>1576343016</v>
      </c>
      <c r="L150" s="23">
        <v>383896869</v>
      </c>
      <c r="M150" s="24">
        <v>429416320</v>
      </c>
      <c r="N150" s="24">
        <v>602584578</v>
      </c>
      <c r="O150" s="23">
        <v>1415897767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528251098</v>
      </c>
      <c r="E151" s="24">
        <v>539506948</v>
      </c>
      <c r="F151" s="24">
        <v>256072083</v>
      </c>
      <c r="G151" s="31">
        <f t="shared" si="27"/>
        <v>0.48475447371431685</v>
      </c>
      <c r="H151" s="23">
        <v>159614879</v>
      </c>
      <c r="I151" s="24">
        <v>15687330</v>
      </c>
      <c r="J151" s="24">
        <v>19680430</v>
      </c>
      <c r="K151" s="23">
        <v>194982639</v>
      </c>
      <c r="L151" s="23">
        <v>25514823</v>
      </c>
      <c r="M151" s="24">
        <v>16171895</v>
      </c>
      <c r="N151" s="24">
        <v>19402726</v>
      </c>
      <c r="O151" s="23">
        <v>61089444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210121377</v>
      </c>
      <c r="E152" s="24">
        <v>210121377</v>
      </c>
      <c r="F152" s="24">
        <v>119186186</v>
      </c>
      <c r="G152" s="31">
        <f t="shared" si="27"/>
        <v>0.56722541847800667</v>
      </c>
      <c r="H152" s="23">
        <v>50663949</v>
      </c>
      <c r="I152" s="24">
        <v>6809432</v>
      </c>
      <c r="J152" s="24">
        <v>6215562</v>
      </c>
      <c r="K152" s="23">
        <v>63688943</v>
      </c>
      <c r="L152" s="23">
        <v>7019373</v>
      </c>
      <c r="M152" s="24">
        <v>7921657</v>
      </c>
      <c r="N152" s="24">
        <v>40556213</v>
      </c>
      <c r="O152" s="23">
        <v>55497243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252827577</v>
      </c>
      <c r="E153" s="24">
        <v>252827577</v>
      </c>
      <c r="F153" s="24">
        <v>151857332</v>
      </c>
      <c r="G153" s="31">
        <f t="shared" si="27"/>
        <v>0.60063595040504625</v>
      </c>
      <c r="H153" s="23">
        <v>60562141</v>
      </c>
      <c r="I153" s="24">
        <v>10791331</v>
      </c>
      <c r="J153" s="24">
        <v>10791874</v>
      </c>
      <c r="K153" s="23">
        <v>82145346</v>
      </c>
      <c r="L153" s="23">
        <v>11259824</v>
      </c>
      <c r="M153" s="24">
        <v>9121588</v>
      </c>
      <c r="N153" s="24">
        <v>49330574</v>
      </c>
      <c r="O153" s="23">
        <v>69711986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955453738</v>
      </c>
      <c r="E154" s="24">
        <v>955453738</v>
      </c>
      <c r="F154" s="24">
        <v>662855834</v>
      </c>
      <c r="G154" s="31">
        <f t="shared" si="27"/>
        <v>0.69376026032146831</v>
      </c>
      <c r="H154" s="23">
        <v>331342219</v>
      </c>
      <c r="I154" s="24">
        <v>18822749</v>
      </c>
      <c r="J154" s="24">
        <v>14824881</v>
      </c>
      <c r="K154" s="23">
        <v>364989849</v>
      </c>
      <c r="L154" s="23">
        <v>14351859</v>
      </c>
      <c r="M154" s="24">
        <v>13784526</v>
      </c>
      <c r="N154" s="24">
        <v>269729600</v>
      </c>
      <c r="O154" s="23">
        <v>297865985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8053631955</v>
      </c>
      <c r="E155" s="26">
        <f>SUM(E149:E154)</f>
        <v>8007237910</v>
      </c>
      <c r="F155" s="26">
        <f>SUM(F149:F154)</f>
        <v>4354077300</v>
      </c>
      <c r="G155" s="32">
        <f t="shared" si="27"/>
        <v>0.54063524684621622</v>
      </c>
      <c r="H155" s="25">
        <f t="shared" ref="H155:W155" si="31">SUM(H149:H154)</f>
        <v>1399554622</v>
      </c>
      <c r="I155" s="26">
        <f t="shared" si="31"/>
        <v>474342264</v>
      </c>
      <c r="J155" s="26">
        <f t="shared" si="31"/>
        <v>501856634</v>
      </c>
      <c r="K155" s="25">
        <f t="shared" si="31"/>
        <v>2375753520</v>
      </c>
      <c r="L155" s="25">
        <f t="shared" si="31"/>
        <v>447970310</v>
      </c>
      <c r="M155" s="26">
        <f t="shared" si="31"/>
        <v>481950856</v>
      </c>
      <c r="N155" s="26">
        <f t="shared" si="31"/>
        <v>1048402614</v>
      </c>
      <c r="O155" s="25">
        <f t="shared" si="31"/>
        <v>1978323780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454621503</v>
      </c>
      <c r="E156" s="24">
        <v>454621503</v>
      </c>
      <c r="F156" s="24">
        <v>287304117</v>
      </c>
      <c r="G156" s="31">
        <f t="shared" si="27"/>
        <v>0.63196332576464165</v>
      </c>
      <c r="H156" s="23">
        <v>112380796</v>
      </c>
      <c r="I156" s="24">
        <v>28194697</v>
      </c>
      <c r="J156" s="24">
        <v>16303186</v>
      </c>
      <c r="K156" s="23">
        <v>156878679</v>
      </c>
      <c r="L156" s="23">
        <v>17403028</v>
      </c>
      <c r="M156" s="24">
        <v>16275943</v>
      </c>
      <c r="N156" s="24">
        <v>96746467</v>
      </c>
      <c r="O156" s="23">
        <v>130425438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3011912801</v>
      </c>
      <c r="E157" s="24">
        <v>3011912801</v>
      </c>
      <c r="F157" s="24">
        <v>1418513548</v>
      </c>
      <c r="G157" s="31">
        <f t="shared" si="27"/>
        <v>0.4709676679647008</v>
      </c>
      <c r="H157" s="23">
        <v>152118058</v>
      </c>
      <c r="I157" s="24">
        <v>268372670</v>
      </c>
      <c r="J157" s="24">
        <v>241246707</v>
      </c>
      <c r="K157" s="23">
        <v>661737435</v>
      </c>
      <c r="L157" s="23">
        <v>217084106</v>
      </c>
      <c r="M157" s="24">
        <v>219395042</v>
      </c>
      <c r="N157" s="24">
        <v>320296965</v>
      </c>
      <c r="O157" s="23">
        <v>756776113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250640572</v>
      </c>
      <c r="E158" s="24">
        <v>250640572</v>
      </c>
      <c r="F158" s="24">
        <v>175779680</v>
      </c>
      <c r="G158" s="31">
        <f t="shared" si="27"/>
        <v>0.70132173174261669</v>
      </c>
      <c r="H158" s="23">
        <v>90743330</v>
      </c>
      <c r="I158" s="24">
        <v>3524724</v>
      </c>
      <c r="J158" s="24">
        <v>3270030</v>
      </c>
      <c r="K158" s="23">
        <v>97538084</v>
      </c>
      <c r="L158" s="23">
        <v>4058851</v>
      </c>
      <c r="M158" s="24">
        <v>3172750</v>
      </c>
      <c r="N158" s="24">
        <v>71009995</v>
      </c>
      <c r="O158" s="23">
        <v>78241596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182656831</v>
      </c>
      <c r="E159" s="24">
        <v>182656831</v>
      </c>
      <c r="F159" s="24">
        <v>128937300</v>
      </c>
      <c r="G159" s="31">
        <f t="shared" si="27"/>
        <v>0.70589914044879054</v>
      </c>
      <c r="H159" s="23">
        <v>80874315</v>
      </c>
      <c r="I159" s="24">
        <v>2647851</v>
      </c>
      <c r="J159" s="24">
        <v>1252877</v>
      </c>
      <c r="K159" s="23">
        <v>84775043</v>
      </c>
      <c r="L159" s="23">
        <v>1403605</v>
      </c>
      <c r="M159" s="24">
        <v>1694785</v>
      </c>
      <c r="N159" s="24">
        <v>41063867</v>
      </c>
      <c r="O159" s="23">
        <v>44162257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1632704657</v>
      </c>
      <c r="E160" s="24">
        <v>1632704657</v>
      </c>
      <c r="F160" s="24">
        <v>1002767823</v>
      </c>
      <c r="G160" s="31">
        <f t="shared" si="27"/>
        <v>0.61417588214792485</v>
      </c>
      <c r="H160" s="23">
        <v>436259718</v>
      </c>
      <c r="I160" s="24">
        <v>69286477</v>
      </c>
      <c r="J160" s="24">
        <v>63896002</v>
      </c>
      <c r="K160" s="23">
        <v>569442197</v>
      </c>
      <c r="L160" s="23">
        <v>30001338</v>
      </c>
      <c r="M160" s="24">
        <v>60506958</v>
      </c>
      <c r="N160" s="24">
        <v>342817330</v>
      </c>
      <c r="O160" s="23">
        <v>433325626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5532536364</v>
      </c>
      <c r="E161" s="26">
        <f>SUM(E156:E160)</f>
        <v>5532536364</v>
      </c>
      <c r="F161" s="26">
        <f>SUM(F156:F160)</f>
        <v>3013302468</v>
      </c>
      <c r="G161" s="32">
        <f t="shared" si="27"/>
        <v>0.54465118161851456</v>
      </c>
      <c r="H161" s="25">
        <f t="shared" ref="H161:W161" si="32">SUM(H156:H160)</f>
        <v>872376217</v>
      </c>
      <c r="I161" s="26">
        <f t="shared" si="32"/>
        <v>372026419</v>
      </c>
      <c r="J161" s="26">
        <f t="shared" si="32"/>
        <v>325968802</v>
      </c>
      <c r="K161" s="25">
        <f t="shared" si="32"/>
        <v>1570371438</v>
      </c>
      <c r="L161" s="25">
        <f t="shared" si="32"/>
        <v>269950928</v>
      </c>
      <c r="M161" s="26">
        <f t="shared" si="32"/>
        <v>301045478</v>
      </c>
      <c r="N161" s="26">
        <f t="shared" si="32"/>
        <v>871934624</v>
      </c>
      <c r="O161" s="25">
        <f t="shared" si="32"/>
        <v>1442931030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547910590</v>
      </c>
      <c r="E162" s="24">
        <v>547910590</v>
      </c>
      <c r="F162" s="24">
        <v>298634064</v>
      </c>
      <c r="G162" s="31">
        <f t="shared" si="27"/>
        <v>0.54504159884918446</v>
      </c>
      <c r="H162" s="23">
        <v>96182720</v>
      </c>
      <c r="I162" s="24">
        <v>36547230</v>
      </c>
      <c r="J162" s="24">
        <v>31297526</v>
      </c>
      <c r="K162" s="23">
        <v>164027476</v>
      </c>
      <c r="L162" s="23">
        <v>40190643</v>
      </c>
      <c r="M162" s="24">
        <v>31372427</v>
      </c>
      <c r="N162" s="24">
        <v>63043518</v>
      </c>
      <c r="O162" s="23">
        <v>134606588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244546675</v>
      </c>
      <c r="E163" s="24">
        <v>244546675</v>
      </c>
      <c r="F163" s="24">
        <v>157154668</v>
      </c>
      <c r="G163" s="31">
        <f t="shared" si="27"/>
        <v>0.64263669910866705</v>
      </c>
      <c r="H163" s="23">
        <v>74158568</v>
      </c>
      <c r="I163" s="24">
        <v>7411451</v>
      </c>
      <c r="J163" s="24">
        <v>7156357</v>
      </c>
      <c r="K163" s="23">
        <v>88726376</v>
      </c>
      <c r="L163" s="23">
        <v>9262010</v>
      </c>
      <c r="M163" s="24">
        <v>7662398</v>
      </c>
      <c r="N163" s="24">
        <v>51503884</v>
      </c>
      <c r="O163" s="23">
        <v>68428292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308738816</v>
      </c>
      <c r="E164" s="24">
        <v>308738816</v>
      </c>
      <c r="F164" s="24">
        <v>221103688</v>
      </c>
      <c r="G164" s="31">
        <f t="shared" si="27"/>
        <v>0.71615124675479747</v>
      </c>
      <c r="H164" s="23">
        <v>114286659</v>
      </c>
      <c r="I164" s="24">
        <v>4514672</v>
      </c>
      <c r="J164" s="24">
        <v>3399923</v>
      </c>
      <c r="K164" s="23">
        <v>122201254</v>
      </c>
      <c r="L164" s="23">
        <v>4587441</v>
      </c>
      <c r="M164" s="24">
        <v>4448458</v>
      </c>
      <c r="N164" s="24">
        <v>89866535</v>
      </c>
      <c r="O164" s="23">
        <v>98902434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262516529</v>
      </c>
      <c r="E165" s="24">
        <v>262516529</v>
      </c>
      <c r="F165" s="24">
        <v>113939637</v>
      </c>
      <c r="G165" s="31">
        <f t="shared" si="27"/>
        <v>0.43402843026314736</v>
      </c>
      <c r="H165" s="23">
        <v>76022876</v>
      </c>
      <c r="I165" s="24">
        <v>6715503</v>
      </c>
      <c r="J165" s="24">
        <v>8408425</v>
      </c>
      <c r="K165" s="23">
        <v>91146804</v>
      </c>
      <c r="L165" s="23">
        <v>8345606</v>
      </c>
      <c r="M165" s="24">
        <v>6721890</v>
      </c>
      <c r="N165" s="24">
        <v>7725337</v>
      </c>
      <c r="O165" s="23">
        <v>22792833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723814646</v>
      </c>
      <c r="E166" s="24">
        <v>723814646</v>
      </c>
      <c r="F166" s="24">
        <v>477518501</v>
      </c>
      <c r="G166" s="31">
        <f t="shared" si="27"/>
        <v>0.65972483927881176</v>
      </c>
      <c r="H166" s="23">
        <v>229240239</v>
      </c>
      <c r="I166" s="24">
        <v>12519038</v>
      </c>
      <c r="J166" s="24">
        <v>17943060</v>
      </c>
      <c r="K166" s="23">
        <v>259702337</v>
      </c>
      <c r="L166" s="23">
        <v>10812106</v>
      </c>
      <c r="M166" s="24">
        <v>17382798</v>
      </c>
      <c r="N166" s="24">
        <v>189621260</v>
      </c>
      <c r="O166" s="23">
        <v>217816164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2087527256</v>
      </c>
      <c r="E167" s="26">
        <f>SUM(E162:E166)</f>
        <v>2087527256</v>
      </c>
      <c r="F167" s="26">
        <f>SUM(F162:F166)</f>
        <v>1268350558</v>
      </c>
      <c r="G167" s="32">
        <f t="shared" si="27"/>
        <v>0.60758514857925283</v>
      </c>
      <c r="H167" s="25">
        <f t="shared" ref="H167:W167" si="33">SUM(H162:H166)</f>
        <v>589891062</v>
      </c>
      <c r="I167" s="26">
        <f t="shared" si="33"/>
        <v>67707894</v>
      </c>
      <c r="J167" s="26">
        <f t="shared" si="33"/>
        <v>68205291</v>
      </c>
      <c r="K167" s="25">
        <f t="shared" si="33"/>
        <v>725804247</v>
      </c>
      <c r="L167" s="25">
        <f t="shared" si="33"/>
        <v>73197806</v>
      </c>
      <c r="M167" s="26">
        <f t="shared" si="33"/>
        <v>67587971</v>
      </c>
      <c r="N167" s="26">
        <f t="shared" si="33"/>
        <v>401760534</v>
      </c>
      <c r="O167" s="25">
        <f t="shared" si="33"/>
        <v>542546311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107159565769</v>
      </c>
      <c r="E168" s="26">
        <f>SUM(E103,E105:E109,E111:E118,E120:E123,E125:E129,E131:E134,E136:E141,E143:E147,E149:E154,E156:E160,E162:E166)</f>
        <v>107107307145</v>
      </c>
      <c r="F168" s="26">
        <f>SUM(F103,F105:F109,F111:F118,F120:F123,F125:F129,F131:F134,F136:F141,F143:F147,F149:F154,F156:F160,F162:F166)</f>
        <v>59358040468</v>
      </c>
      <c r="G168" s="32">
        <f t="shared" si="27"/>
        <v>0.55392199512972995</v>
      </c>
      <c r="H168" s="25">
        <f t="shared" ref="H168:W168" si="34">SUM(H103,H105:H109,H111:H118,H120:H123,H125:H129,H131:H134,H136:H141,H143:H147,H149:H154,H156:H160,H162:H166)</f>
        <v>13353570918</v>
      </c>
      <c r="I168" s="26">
        <f t="shared" si="34"/>
        <v>10887119322</v>
      </c>
      <c r="J168" s="26">
        <f t="shared" si="34"/>
        <v>6703757705</v>
      </c>
      <c r="K168" s="25">
        <f t="shared" si="34"/>
        <v>30944447945</v>
      </c>
      <c r="L168" s="25">
        <f t="shared" si="34"/>
        <v>6920406408</v>
      </c>
      <c r="M168" s="26">
        <f t="shared" si="34"/>
        <v>6799561556</v>
      </c>
      <c r="N168" s="26">
        <f t="shared" si="34"/>
        <v>14693624559</v>
      </c>
      <c r="O168" s="25">
        <f t="shared" si="34"/>
        <v>28413592523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601771158</v>
      </c>
      <c r="E171" s="24">
        <v>601771158</v>
      </c>
      <c r="F171" s="24">
        <v>410342669</v>
      </c>
      <c r="G171" s="31">
        <f t="shared" ref="G171:G203" si="35">IF(($D171     =0),0,($F171     /$D171     ))</f>
        <v>0.68189155220363684</v>
      </c>
      <c r="H171" s="23">
        <v>182971827</v>
      </c>
      <c r="I171" s="24">
        <v>19636802</v>
      </c>
      <c r="J171" s="24">
        <v>19584642</v>
      </c>
      <c r="K171" s="23">
        <v>222193271</v>
      </c>
      <c r="L171" s="23">
        <v>20084327</v>
      </c>
      <c r="M171" s="24">
        <v>16528456</v>
      </c>
      <c r="N171" s="24">
        <v>151536615</v>
      </c>
      <c r="O171" s="23">
        <v>188149398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526524708</v>
      </c>
      <c r="E172" s="24">
        <v>526524708</v>
      </c>
      <c r="F172" s="24">
        <v>358607255</v>
      </c>
      <c r="G172" s="31">
        <f t="shared" si="35"/>
        <v>0.68108343170098673</v>
      </c>
      <c r="H172" s="23">
        <v>174362170</v>
      </c>
      <c r="I172" s="24">
        <v>9877873</v>
      </c>
      <c r="J172" s="24">
        <v>14361477</v>
      </c>
      <c r="K172" s="23">
        <v>198601520</v>
      </c>
      <c r="L172" s="23">
        <v>11684717</v>
      </c>
      <c r="M172" s="24">
        <v>9401832</v>
      </c>
      <c r="N172" s="24">
        <v>138919186</v>
      </c>
      <c r="O172" s="23">
        <v>160005735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2078167956</v>
      </c>
      <c r="E173" s="24">
        <v>2078167956</v>
      </c>
      <c r="F173" s="24">
        <v>1200442732</v>
      </c>
      <c r="G173" s="31">
        <f t="shared" si="35"/>
        <v>0.57764471275487228</v>
      </c>
      <c r="H173" s="23">
        <v>356210872</v>
      </c>
      <c r="I173" s="24">
        <v>140631659</v>
      </c>
      <c r="J173" s="24">
        <v>144701023</v>
      </c>
      <c r="K173" s="23">
        <v>641543554</v>
      </c>
      <c r="L173" s="23">
        <v>126511470</v>
      </c>
      <c r="M173" s="24">
        <v>123015268</v>
      </c>
      <c r="N173" s="24">
        <v>309372440</v>
      </c>
      <c r="O173" s="23">
        <v>558899178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750285699</v>
      </c>
      <c r="E174" s="24">
        <v>750285699</v>
      </c>
      <c r="F174" s="24">
        <v>391142769</v>
      </c>
      <c r="G174" s="31">
        <f t="shared" si="35"/>
        <v>0.52132510258602172</v>
      </c>
      <c r="H174" s="23">
        <v>130937526</v>
      </c>
      <c r="I174" s="24">
        <v>34951999</v>
      </c>
      <c r="J174" s="24">
        <v>37577262</v>
      </c>
      <c r="K174" s="23">
        <v>203466787</v>
      </c>
      <c r="L174" s="23">
        <v>36807084</v>
      </c>
      <c r="M174" s="24">
        <v>38110866</v>
      </c>
      <c r="N174" s="24">
        <v>112758032</v>
      </c>
      <c r="O174" s="23">
        <v>187675982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462632860</v>
      </c>
      <c r="E175" s="24">
        <v>463351561</v>
      </c>
      <c r="F175" s="24">
        <v>271256806</v>
      </c>
      <c r="G175" s="31">
        <f t="shared" si="35"/>
        <v>0.58633276935840661</v>
      </c>
      <c r="H175" s="23">
        <v>93868338</v>
      </c>
      <c r="I175" s="24">
        <v>21583608</v>
      </c>
      <c r="J175" s="24">
        <v>30132624</v>
      </c>
      <c r="K175" s="23">
        <v>145584570</v>
      </c>
      <c r="L175" s="23">
        <v>23171230</v>
      </c>
      <c r="M175" s="24">
        <v>17549860</v>
      </c>
      <c r="N175" s="24">
        <v>84951146</v>
      </c>
      <c r="O175" s="23">
        <v>125672236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2010590952</v>
      </c>
      <c r="E176" s="24">
        <v>2010590952</v>
      </c>
      <c r="F176" s="24">
        <v>1277185169</v>
      </c>
      <c r="G176" s="31">
        <f t="shared" si="35"/>
        <v>0.63522874592146283</v>
      </c>
      <c r="H176" s="23">
        <v>606682216</v>
      </c>
      <c r="I176" s="24">
        <v>70066989</v>
      </c>
      <c r="J176" s="24">
        <v>40277603</v>
      </c>
      <c r="K176" s="23">
        <v>717026808</v>
      </c>
      <c r="L176" s="23">
        <v>37282673</v>
      </c>
      <c r="M176" s="24">
        <v>35690412</v>
      </c>
      <c r="N176" s="24">
        <v>487185276</v>
      </c>
      <c r="O176" s="23">
        <v>560158361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6429973333</v>
      </c>
      <c r="E177" s="26">
        <f>SUM(E171:E176)</f>
        <v>6430692034</v>
      </c>
      <c r="F177" s="26">
        <f>SUM(F171:F176)</f>
        <v>3908977400</v>
      </c>
      <c r="G177" s="32">
        <f t="shared" si="35"/>
        <v>0.60793057724489941</v>
      </c>
      <c r="H177" s="25">
        <f t="shared" ref="H177:W177" si="36">SUM(H171:H176)</f>
        <v>1545032949</v>
      </c>
      <c r="I177" s="26">
        <f t="shared" si="36"/>
        <v>296748930</v>
      </c>
      <c r="J177" s="26">
        <f t="shared" si="36"/>
        <v>286634631</v>
      </c>
      <c r="K177" s="25">
        <f t="shared" si="36"/>
        <v>2128416510</v>
      </c>
      <c r="L177" s="25">
        <f t="shared" si="36"/>
        <v>255541501</v>
      </c>
      <c r="M177" s="26">
        <f t="shared" si="36"/>
        <v>240296694</v>
      </c>
      <c r="N177" s="26">
        <f t="shared" si="36"/>
        <v>1284722695</v>
      </c>
      <c r="O177" s="25">
        <f t="shared" si="36"/>
        <v>1780560890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759146010</v>
      </c>
      <c r="E178" s="24">
        <v>759146010</v>
      </c>
      <c r="F178" s="24">
        <v>340713685</v>
      </c>
      <c r="G178" s="31">
        <f t="shared" si="35"/>
        <v>0.44881179708762481</v>
      </c>
      <c r="H178" s="23">
        <v>125377709</v>
      </c>
      <c r="I178" s="24">
        <v>24073501</v>
      </c>
      <c r="J178" s="24">
        <v>28485814</v>
      </c>
      <c r="K178" s="23">
        <v>177937024</v>
      </c>
      <c r="L178" s="23">
        <v>28074075</v>
      </c>
      <c r="M178" s="24">
        <v>31406608</v>
      </c>
      <c r="N178" s="24">
        <v>103295978</v>
      </c>
      <c r="O178" s="23">
        <v>162776661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1006714481</v>
      </c>
      <c r="E179" s="24">
        <v>1006714481</v>
      </c>
      <c r="F179" s="24">
        <v>624292302</v>
      </c>
      <c r="G179" s="31">
        <f t="shared" si="35"/>
        <v>0.62012846122951515</v>
      </c>
      <c r="H179" s="23">
        <v>282217760</v>
      </c>
      <c r="I179" s="24">
        <v>29083196</v>
      </c>
      <c r="J179" s="24">
        <v>24663233</v>
      </c>
      <c r="K179" s="23">
        <v>335964189</v>
      </c>
      <c r="L179" s="23">
        <v>24242154</v>
      </c>
      <c r="M179" s="24">
        <v>27846718</v>
      </c>
      <c r="N179" s="24">
        <v>236239241</v>
      </c>
      <c r="O179" s="23">
        <v>288328113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1554993324</v>
      </c>
      <c r="E180" s="24">
        <v>1554993324</v>
      </c>
      <c r="F180" s="24">
        <v>768233749</v>
      </c>
      <c r="G180" s="31">
        <f t="shared" si="35"/>
        <v>0.49404311719090055</v>
      </c>
      <c r="H180" s="23">
        <v>280488049</v>
      </c>
      <c r="I180" s="24">
        <v>71355265</v>
      </c>
      <c r="J180" s="24">
        <v>75810594</v>
      </c>
      <c r="K180" s="23">
        <v>427653908</v>
      </c>
      <c r="L180" s="23">
        <v>32012795</v>
      </c>
      <c r="M180" s="24">
        <v>72082354</v>
      </c>
      <c r="N180" s="24">
        <v>236484692</v>
      </c>
      <c r="O180" s="23">
        <v>340579841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655348523</v>
      </c>
      <c r="E181" s="24">
        <v>655348523</v>
      </c>
      <c r="F181" s="24">
        <v>289563517</v>
      </c>
      <c r="G181" s="31">
        <f t="shared" si="35"/>
        <v>0.44184660045384738</v>
      </c>
      <c r="H181" s="23">
        <v>220503071</v>
      </c>
      <c r="I181" s="24">
        <v>8747470</v>
      </c>
      <c r="J181" s="24">
        <v>7542525</v>
      </c>
      <c r="K181" s="23">
        <v>236793066</v>
      </c>
      <c r="L181" s="23">
        <v>14497203</v>
      </c>
      <c r="M181" s="24">
        <v>6302334</v>
      </c>
      <c r="N181" s="24">
        <v>31970914</v>
      </c>
      <c r="O181" s="23">
        <v>52770451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2539031847</v>
      </c>
      <c r="E182" s="24">
        <v>2539031847</v>
      </c>
      <c r="F182" s="24">
        <v>1503791207</v>
      </c>
      <c r="G182" s="31">
        <f t="shared" si="35"/>
        <v>0.59226953327773679</v>
      </c>
      <c r="H182" s="23">
        <v>720391236</v>
      </c>
      <c r="I182" s="24">
        <v>55349009</v>
      </c>
      <c r="J182" s="24">
        <v>37261793</v>
      </c>
      <c r="K182" s="23">
        <v>813002038</v>
      </c>
      <c r="L182" s="23">
        <v>61495704</v>
      </c>
      <c r="M182" s="24">
        <v>46381480</v>
      </c>
      <c r="N182" s="24">
        <v>582911985</v>
      </c>
      <c r="O182" s="23">
        <v>690789169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6515234185</v>
      </c>
      <c r="E183" s="26">
        <f>SUM(E178:E182)</f>
        <v>6515234185</v>
      </c>
      <c r="F183" s="26">
        <f>SUM(F178:F182)</f>
        <v>3526594460</v>
      </c>
      <c r="G183" s="32">
        <f t="shared" si="35"/>
        <v>0.54128437441577548</v>
      </c>
      <c r="H183" s="25">
        <f t="shared" ref="H183:W183" si="37">SUM(H178:H182)</f>
        <v>1628977825</v>
      </c>
      <c r="I183" s="26">
        <f t="shared" si="37"/>
        <v>188608441</v>
      </c>
      <c r="J183" s="26">
        <f t="shared" si="37"/>
        <v>173763959</v>
      </c>
      <c r="K183" s="25">
        <f t="shared" si="37"/>
        <v>1991350225</v>
      </c>
      <c r="L183" s="25">
        <f t="shared" si="37"/>
        <v>160321931</v>
      </c>
      <c r="M183" s="26">
        <f t="shared" si="37"/>
        <v>184019494</v>
      </c>
      <c r="N183" s="26">
        <f t="shared" si="37"/>
        <v>1190902810</v>
      </c>
      <c r="O183" s="25">
        <f t="shared" si="37"/>
        <v>1535244235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417211912</v>
      </c>
      <c r="E184" s="24">
        <v>417211912</v>
      </c>
      <c r="F184" s="24">
        <v>283417133</v>
      </c>
      <c r="G184" s="31">
        <f t="shared" si="35"/>
        <v>0.6793121788909996</v>
      </c>
      <c r="H184" s="23">
        <v>171983135</v>
      </c>
      <c r="I184" s="24">
        <v>5723599</v>
      </c>
      <c r="J184" s="24">
        <v>6572404</v>
      </c>
      <c r="K184" s="23">
        <v>184279138</v>
      </c>
      <c r="L184" s="23">
        <v>5928717</v>
      </c>
      <c r="M184" s="24">
        <v>4306267</v>
      </c>
      <c r="N184" s="24">
        <v>88903011</v>
      </c>
      <c r="O184" s="23">
        <v>99137995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297619555</v>
      </c>
      <c r="E185" s="24">
        <v>297619555</v>
      </c>
      <c r="F185" s="24">
        <v>199929795</v>
      </c>
      <c r="G185" s="31">
        <f t="shared" si="35"/>
        <v>0.67176296597849561</v>
      </c>
      <c r="H185" s="23">
        <v>104060919</v>
      </c>
      <c r="I185" s="24">
        <v>4234978</v>
      </c>
      <c r="J185" s="24">
        <v>5205762</v>
      </c>
      <c r="K185" s="23">
        <v>113501659</v>
      </c>
      <c r="L185" s="23">
        <v>5592487</v>
      </c>
      <c r="M185" s="24">
        <v>4156441</v>
      </c>
      <c r="N185" s="24">
        <v>76679208</v>
      </c>
      <c r="O185" s="23">
        <v>86428136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5850979267</v>
      </c>
      <c r="E186" s="24">
        <v>5850979267</v>
      </c>
      <c r="F186" s="24">
        <v>3090657830</v>
      </c>
      <c r="G186" s="31">
        <f t="shared" si="35"/>
        <v>0.5282291542941473</v>
      </c>
      <c r="H186" s="23">
        <v>938092025</v>
      </c>
      <c r="I186" s="24">
        <v>326058136</v>
      </c>
      <c r="J186" s="24">
        <v>356176021</v>
      </c>
      <c r="K186" s="23">
        <v>1620326182</v>
      </c>
      <c r="L186" s="23">
        <v>318561321</v>
      </c>
      <c r="M186" s="24">
        <v>324607919</v>
      </c>
      <c r="N186" s="24">
        <v>827162408</v>
      </c>
      <c r="O186" s="23">
        <v>1470331648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828643654</v>
      </c>
      <c r="E187" s="24">
        <v>828643654</v>
      </c>
      <c r="F187" s="24">
        <v>312313808</v>
      </c>
      <c r="G187" s="31">
        <f t="shared" si="35"/>
        <v>0.37689760428672758</v>
      </c>
      <c r="H187" s="23">
        <v>152947208</v>
      </c>
      <c r="I187" s="24">
        <v>18923365</v>
      </c>
      <c r="J187" s="24">
        <v>5843500</v>
      </c>
      <c r="K187" s="23">
        <v>177714073</v>
      </c>
      <c r="L187" s="23">
        <v>17310782</v>
      </c>
      <c r="M187" s="24">
        <v>6374231</v>
      </c>
      <c r="N187" s="24">
        <v>110914722</v>
      </c>
      <c r="O187" s="23">
        <v>134599735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1040348000</v>
      </c>
      <c r="E188" s="24">
        <v>1040348000</v>
      </c>
      <c r="F188" s="24">
        <v>723282048</v>
      </c>
      <c r="G188" s="31">
        <f t="shared" si="35"/>
        <v>0.69523087274642714</v>
      </c>
      <c r="H188" s="23">
        <v>359601959</v>
      </c>
      <c r="I188" s="24">
        <v>11238601</v>
      </c>
      <c r="J188" s="24">
        <v>30723459</v>
      </c>
      <c r="K188" s="23">
        <v>401564019</v>
      </c>
      <c r="L188" s="23">
        <v>4510042</v>
      </c>
      <c r="M188" s="24">
        <v>18400412</v>
      </c>
      <c r="N188" s="24">
        <v>298807575</v>
      </c>
      <c r="O188" s="23">
        <v>321718029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8434802388</v>
      </c>
      <c r="E189" s="26">
        <f>SUM(E184:E188)</f>
        <v>8434802388</v>
      </c>
      <c r="F189" s="26">
        <f>SUM(F184:F188)</f>
        <v>4609600614</v>
      </c>
      <c r="G189" s="32">
        <f t="shared" si="35"/>
        <v>0.54649776034563335</v>
      </c>
      <c r="H189" s="25">
        <f t="shared" ref="H189:W189" si="38">SUM(H184:H188)</f>
        <v>1726685246</v>
      </c>
      <c r="I189" s="26">
        <f t="shared" si="38"/>
        <v>366178679</v>
      </c>
      <c r="J189" s="26">
        <f t="shared" si="38"/>
        <v>404521146</v>
      </c>
      <c r="K189" s="25">
        <f t="shared" si="38"/>
        <v>2497385071</v>
      </c>
      <c r="L189" s="25">
        <f t="shared" si="38"/>
        <v>351903349</v>
      </c>
      <c r="M189" s="26">
        <f t="shared" si="38"/>
        <v>357845270</v>
      </c>
      <c r="N189" s="26">
        <f t="shared" si="38"/>
        <v>1402466924</v>
      </c>
      <c r="O189" s="25">
        <f t="shared" si="38"/>
        <v>2112215543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618056571</v>
      </c>
      <c r="E190" s="24">
        <v>618056571</v>
      </c>
      <c r="F190" s="24">
        <v>297814868</v>
      </c>
      <c r="G190" s="31">
        <f t="shared" si="35"/>
        <v>0.48185697228029312</v>
      </c>
      <c r="H190" s="23">
        <v>85521895</v>
      </c>
      <c r="I190" s="24">
        <v>28488772</v>
      </c>
      <c r="J190" s="24">
        <v>28708705</v>
      </c>
      <c r="K190" s="23">
        <v>142719372</v>
      </c>
      <c r="L190" s="23">
        <v>32760321</v>
      </c>
      <c r="M190" s="24">
        <v>87722532</v>
      </c>
      <c r="N190" s="24">
        <v>34612643</v>
      </c>
      <c r="O190" s="23">
        <v>155095496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904209566</v>
      </c>
      <c r="E191" s="24">
        <v>904209566</v>
      </c>
      <c r="F191" s="24">
        <v>487418484</v>
      </c>
      <c r="G191" s="31">
        <f t="shared" si="35"/>
        <v>0.53905477483081621</v>
      </c>
      <c r="H191" s="23">
        <v>168313285</v>
      </c>
      <c r="I191" s="24">
        <v>57926842</v>
      </c>
      <c r="J191" s="24">
        <v>52844392</v>
      </c>
      <c r="K191" s="23">
        <v>279084519</v>
      </c>
      <c r="L191" s="23">
        <v>61947644</v>
      </c>
      <c r="M191" s="24">
        <v>43116150</v>
      </c>
      <c r="N191" s="24">
        <v>103270171</v>
      </c>
      <c r="O191" s="23">
        <v>208333965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656606032</v>
      </c>
      <c r="E192" s="24">
        <v>656606032</v>
      </c>
      <c r="F192" s="24">
        <v>374772266</v>
      </c>
      <c r="G192" s="31">
        <f t="shared" si="35"/>
        <v>0.57077189019792618</v>
      </c>
      <c r="H192" s="23">
        <v>93515058</v>
      </c>
      <c r="I192" s="24">
        <v>35944981</v>
      </c>
      <c r="J192" s="24">
        <v>57895094</v>
      </c>
      <c r="K192" s="23">
        <v>187355133</v>
      </c>
      <c r="L192" s="23">
        <v>32757295</v>
      </c>
      <c r="M192" s="24">
        <v>38011150</v>
      </c>
      <c r="N192" s="24">
        <v>116648688</v>
      </c>
      <c r="O192" s="23">
        <v>187417133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1720308375</v>
      </c>
      <c r="E193" s="24">
        <v>1720308375</v>
      </c>
      <c r="F193" s="24">
        <v>879561479</v>
      </c>
      <c r="G193" s="31">
        <f t="shared" si="35"/>
        <v>0.51128128641471038</v>
      </c>
      <c r="H193" s="23">
        <v>39675153</v>
      </c>
      <c r="I193" s="24">
        <v>285070526</v>
      </c>
      <c r="J193" s="24">
        <v>81088554</v>
      </c>
      <c r="K193" s="23">
        <v>405834233</v>
      </c>
      <c r="L193" s="23">
        <v>100058607</v>
      </c>
      <c r="M193" s="24">
        <v>114415644</v>
      </c>
      <c r="N193" s="24">
        <v>259252995</v>
      </c>
      <c r="O193" s="23">
        <v>473727246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1000923684</v>
      </c>
      <c r="E194" s="24">
        <v>1000923684</v>
      </c>
      <c r="F194" s="24">
        <v>495729008</v>
      </c>
      <c r="G194" s="31">
        <f t="shared" si="35"/>
        <v>0.49527153360875015</v>
      </c>
      <c r="H194" s="23">
        <v>123838990</v>
      </c>
      <c r="I194" s="24">
        <v>72405075</v>
      </c>
      <c r="J194" s="24">
        <v>61810518</v>
      </c>
      <c r="K194" s="23">
        <v>258054583</v>
      </c>
      <c r="L194" s="23">
        <v>63292014</v>
      </c>
      <c r="M194" s="24">
        <v>60548947</v>
      </c>
      <c r="N194" s="24">
        <v>113833464</v>
      </c>
      <c r="O194" s="23">
        <v>237674425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171661676</v>
      </c>
      <c r="E195" s="24">
        <v>171661676</v>
      </c>
      <c r="F195" s="24">
        <v>147273295</v>
      </c>
      <c r="G195" s="31">
        <f t="shared" si="35"/>
        <v>0.85792763085920243</v>
      </c>
      <c r="H195" s="23">
        <v>258210</v>
      </c>
      <c r="I195" s="24">
        <v>67132274</v>
      </c>
      <c r="J195" s="24">
        <v>-459618</v>
      </c>
      <c r="K195" s="23">
        <v>66930866</v>
      </c>
      <c r="L195" s="23">
        <v>13043175</v>
      </c>
      <c r="M195" s="24">
        <v>12771927</v>
      </c>
      <c r="N195" s="24">
        <v>54527327</v>
      </c>
      <c r="O195" s="23">
        <v>80342429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5071765904</v>
      </c>
      <c r="E196" s="26">
        <f>SUM(E190:E195)</f>
        <v>5071765904</v>
      </c>
      <c r="F196" s="26">
        <f>SUM(F190:F195)</f>
        <v>2682569400</v>
      </c>
      <c r="G196" s="32">
        <f t="shared" si="35"/>
        <v>0.5289221645431843</v>
      </c>
      <c r="H196" s="25">
        <f t="shared" ref="H196:W196" si="39">SUM(H190:H195)</f>
        <v>511122591</v>
      </c>
      <c r="I196" s="26">
        <f t="shared" si="39"/>
        <v>546968470</v>
      </c>
      <c r="J196" s="26">
        <f t="shared" si="39"/>
        <v>281887645</v>
      </c>
      <c r="K196" s="25">
        <f t="shared" si="39"/>
        <v>1339978706</v>
      </c>
      <c r="L196" s="25">
        <f t="shared" si="39"/>
        <v>303859056</v>
      </c>
      <c r="M196" s="26">
        <f t="shared" si="39"/>
        <v>356586350</v>
      </c>
      <c r="N196" s="26">
        <f t="shared" si="39"/>
        <v>682145288</v>
      </c>
      <c r="O196" s="25">
        <f t="shared" si="39"/>
        <v>1342590694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414463626</v>
      </c>
      <c r="E197" s="24">
        <v>414463626</v>
      </c>
      <c r="F197" s="24">
        <v>243667485</v>
      </c>
      <c r="G197" s="31">
        <f t="shared" si="35"/>
        <v>0.58791042135987104</v>
      </c>
      <c r="H197" s="23">
        <v>99377613</v>
      </c>
      <c r="I197" s="24">
        <v>16226860</v>
      </c>
      <c r="J197" s="24">
        <v>13552677</v>
      </c>
      <c r="K197" s="23">
        <v>129157150</v>
      </c>
      <c r="L197" s="23">
        <v>18087628</v>
      </c>
      <c r="M197" s="24">
        <v>16646026</v>
      </c>
      <c r="N197" s="24">
        <v>79776681</v>
      </c>
      <c r="O197" s="23">
        <v>114510335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770482947</v>
      </c>
      <c r="E198" s="24">
        <v>770482947</v>
      </c>
      <c r="F198" s="24">
        <v>494390059</v>
      </c>
      <c r="G198" s="31">
        <f t="shared" si="35"/>
        <v>0.6416625584316793</v>
      </c>
      <c r="H198" s="23">
        <v>183679002</v>
      </c>
      <c r="I198" s="24">
        <v>26789947</v>
      </c>
      <c r="J198" s="24">
        <v>27104966</v>
      </c>
      <c r="K198" s="23">
        <v>237573915</v>
      </c>
      <c r="L198" s="23">
        <v>26350733</v>
      </c>
      <c r="M198" s="24">
        <v>27282063</v>
      </c>
      <c r="N198" s="24">
        <v>203183348</v>
      </c>
      <c r="O198" s="23">
        <v>256816144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501018350</v>
      </c>
      <c r="E199" s="24">
        <v>501018350</v>
      </c>
      <c r="F199" s="24">
        <v>330349902</v>
      </c>
      <c r="G199" s="31">
        <f t="shared" si="35"/>
        <v>0.65935689181843338</v>
      </c>
      <c r="H199" s="23">
        <v>159035361</v>
      </c>
      <c r="I199" s="24">
        <v>6819312</v>
      </c>
      <c r="J199" s="24">
        <v>5917167</v>
      </c>
      <c r="K199" s="23">
        <v>171771840</v>
      </c>
      <c r="L199" s="23">
        <v>5727788</v>
      </c>
      <c r="M199" s="24">
        <v>26137834</v>
      </c>
      <c r="N199" s="24">
        <v>126712440</v>
      </c>
      <c r="O199" s="23">
        <v>158578062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1121281704</v>
      </c>
      <c r="E200" s="24">
        <v>1121281704</v>
      </c>
      <c r="F200" s="24">
        <v>656123662</v>
      </c>
      <c r="G200" s="31">
        <f t="shared" si="35"/>
        <v>0.58515505930345579</v>
      </c>
      <c r="H200" s="23">
        <v>294907305</v>
      </c>
      <c r="I200" s="24">
        <v>0</v>
      </c>
      <c r="J200" s="24">
        <v>65557847</v>
      </c>
      <c r="K200" s="23">
        <v>360465152</v>
      </c>
      <c r="L200" s="23">
        <v>30898306</v>
      </c>
      <c r="M200" s="24">
        <v>29520438</v>
      </c>
      <c r="N200" s="24">
        <v>235239766</v>
      </c>
      <c r="O200" s="23">
        <v>295658510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1460870248</v>
      </c>
      <c r="E201" s="24">
        <v>1460870248</v>
      </c>
      <c r="F201" s="24">
        <v>1006953400</v>
      </c>
      <c r="G201" s="31">
        <f t="shared" si="35"/>
        <v>0.68928325522308809</v>
      </c>
      <c r="H201" s="23">
        <v>520136249</v>
      </c>
      <c r="I201" s="24">
        <v>19435570</v>
      </c>
      <c r="J201" s="24">
        <v>20523947</v>
      </c>
      <c r="K201" s="23">
        <v>560095766</v>
      </c>
      <c r="L201" s="23">
        <v>17441607</v>
      </c>
      <c r="M201" s="24">
        <v>18094028</v>
      </c>
      <c r="N201" s="24">
        <v>411321999</v>
      </c>
      <c r="O201" s="23">
        <v>446857634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4268116875</v>
      </c>
      <c r="E202" s="26">
        <f>SUM(E197:E201)</f>
        <v>4268116875</v>
      </c>
      <c r="F202" s="26">
        <f>SUM(F197:F201)</f>
        <v>2731484508</v>
      </c>
      <c r="G202" s="32">
        <f t="shared" si="35"/>
        <v>0.6399741590956316</v>
      </c>
      <c r="H202" s="25">
        <f t="shared" ref="H202:W202" si="40">SUM(H197:H201)</f>
        <v>1257135530</v>
      </c>
      <c r="I202" s="26">
        <f t="shared" si="40"/>
        <v>69271689</v>
      </c>
      <c r="J202" s="26">
        <f t="shared" si="40"/>
        <v>132656604</v>
      </c>
      <c r="K202" s="25">
        <f t="shared" si="40"/>
        <v>1459063823</v>
      </c>
      <c r="L202" s="25">
        <f t="shared" si="40"/>
        <v>98506062</v>
      </c>
      <c r="M202" s="26">
        <f t="shared" si="40"/>
        <v>117680389</v>
      </c>
      <c r="N202" s="26">
        <f t="shared" si="40"/>
        <v>1056234234</v>
      </c>
      <c r="O202" s="25">
        <f t="shared" si="40"/>
        <v>1272420685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30719892685</v>
      </c>
      <c r="E203" s="26">
        <f>SUM(E171:E176,E178:E182,E184:E188,E190:E195,E197:E201)</f>
        <v>30720611386</v>
      </c>
      <c r="F203" s="26">
        <f>SUM(F171:F176,F178:F182,F184:F188,F190:F195,F197:F201)</f>
        <v>17459226382</v>
      </c>
      <c r="G203" s="32">
        <f t="shared" si="35"/>
        <v>0.56833617750640919</v>
      </c>
      <c r="H203" s="25">
        <f t="shared" ref="H203:W203" si="41">SUM(H171:H176,H178:H182,H184:H188,H190:H195,H197:H201)</f>
        <v>6668954141</v>
      </c>
      <c r="I203" s="26">
        <f t="shared" si="41"/>
        <v>1467776209</v>
      </c>
      <c r="J203" s="26">
        <f t="shared" si="41"/>
        <v>1279463985</v>
      </c>
      <c r="K203" s="25">
        <f t="shared" si="41"/>
        <v>9416194335</v>
      </c>
      <c r="L203" s="25">
        <f t="shared" si="41"/>
        <v>1170131899</v>
      </c>
      <c r="M203" s="26">
        <f t="shared" si="41"/>
        <v>1256428197</v>
      </c>
      <c r="N203" s="26">
        <f t="shared" si="41"/>
        <v>5616471951</v>
      </c>
      <c r="O203" s="25">
        <f t="shared" si="41"/>
        <v>8043032047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837275346</v>
      </c>
      <c r="E206" s="24">
        <v>837275346</v>
      </c>
      <c r="F206" s="24">
        <v>484812712</v>
      </c>
      <c r="G206" s="31">
        <f t="shared" ref="G206:G229" si="42">IF(($D206     =0),0,($F206     /$D206     ))</f>
        <v>0.57903617288642817</v>
      </c>
      <c r="H206" s="23">
        <v>209764013</v>
      </c>
      <c r="I206" s="24">
        <v>21538632</v>
      </c>
      <c r="J206" s="24">
        <v>21631791</v>
      </c>
      <c r="K206" s="23">
        <v>252934436</v>
      </c>
      <c r="L206" s="23">
        <v>26518925</v>
      </c>
      <c r="M206" s="24">
        <v>25583700</v>
      </c>
      <c r="N206" s="24">
        <v>179775651</v>
      </c>
      <c r="O206" s="23">
        <v>231878276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1326753040</v>
      </c>
      <c r="E207" s="24">
        <v>1326753040</v>
      </c>
      <c r="F207" s="24">
        <v>659495577</v>
      </c>
      <c r="G207" s="31">
        <f t="shared" si="42"/>
        <v>0.49707485652341149</v>
      </c>
      <c r="H207" s="23">
        <v>192886672</v>
      </c>
      <c r="I207" s="24">
        <v>75428786</v>
      </c>
      <c r="J207" s="24">
        <v>76064304</v>
      </c>
      <c r="K207" s="23">
        <v>344379762</v>
      </c>
      <c r="L207" s="23">
        <v>72885161</v>
      </c>
      <c r="M207" s="24">
        <v>74276818</v>
      </c>
      <c r="N207" s="24">
        <v>167953836</v>
      </c>
      <c r="O207" s="23">
        <v>315115815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977554653</v>
      </c>
      <c r="E208" s="24">
        <v>977554653</v>
      </c>
      <c r="F208" s="24">
        <v>489686103</v>
      </c>
      <c r="G208" s="31">
        <f t="shared" si="42"/>
        <v>0.50092964265190809</v>
      </c>
      <c r="H208" s="23">
        <v>186744097</v>
      </c>
      <c r="I208" s="24">
        <v>36197993</v>
      </c>
      <c r="J208" s="24">
        <v>38858130</v>
      </c>
      <c r="K208" s="23">
        <v>261800220</v>
      </c>
      <c r="L208" s="23">
        <v>35466135</v>
      </c>
      <c r="M208" s="24">
        <v>34888202</v>
      </c>
      <c r="N208" s="24">
        <v>157531546</v>
      </c>
      <c r="O208" s="23">
        <v>227885883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578341943</v>
      </c>
      <c r="E209" s="24">
        <v>578341943</v>
      </c>
      <c r="F209" s="24">
        <v>286568635</v>
      </c>
      <c r="G209" s="31">
        <f t="shared" si="42"/>
        <v>0.49550034969537043</v>
      </c>
      <c r="H209" s="23">
        <v>100336350</v>
      </c>
      <c r="I209" s="24">
        <v>24653830</v>
      </c>
      <c r="J209" s="24">
        <v>27609526</v>
      </c>
      <c r="K209" s="23">
        <v>152599706</v>
      </c>
      <c r="L209" s="23">
        <v>27348207</v>
      </c>
      <c r="M209" s="24">
        <v>24741669</v>
      </c>
      <c r="N209" s="24">
        <v>81879053</v>
      </c>
      <c r="O209" s="23">
        <v>133968929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1445477787</v>
      </c>
      <c r="E210" s="24">
        <v>1445477787</v>
      </c>
      <c r="F210" s="24">
        <v>776302506</v>
      </c>
      <c r="G210" s="31">
        <f t="shared" si="42"/>
        <v>0.53705599143876714</v>
      </c>
      <c r="H210" s="23">
        <v>178529056</v>
      </c>
      <c r="I210" s="24">
        <v>119237132</v>
      </c>
      <c r="J210" s="24">
        <v>109424365</v>
      </c>
      <c r="K210" s="23">
        <v>407190553</v>
      </c>
      <c r="L210" s="23">
        <v>102994390</v>
      </c>
      <c r="M210" s="24">
        <v>100052705</v>
      </c>
      <c r="N210" s="24">
        <v>166064858</v>
      </c>
      <c r="O210" s="23">
        <v>369111953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396928721</v>
      </c>
      <c r="E211" s="24">
        <v>396928721</v>
      </c>
      <c r="F211" s="24">
        <v>224716590</v>
      </c>
      <c r="G211" s="31">
        <f t="shared" si="42"/>
        <v>0.56613839742778405</v>
      </c>
      <c r="H211" s="23">
        <v>66488222</v>
      </c>
      <c r="I211" s="24">
        <v>26292672</v>
      </c>
      <c r="J211" s="24">
        <v>22420988</v>
      </c>
      <c r="K211" s="23">
        <v>115201882</v>
      </c>
      <c r="L211" s="23">
        <v>23541135</v>
      </c>
      <c r="M211" s="24">
        <v>24637567</v>
      </c>
      <c r="N211" s="24">
        <v>61336006</v>
      </c>
      <c r="O211" s="23">
        <v>109514708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3359877305</v>
      </c>
      <c r="E212" s="24">
        <v>3359877305</v>
      </c>
      <c r="F212" s="24">
        <v>1812274580</v>
      </c>
      <c r="G212" s="31">
        <f t="shared" si="42"/>
        <v>0.53938713098334401</v>
      </c>
      <c r="H212" s="23">
        <v>429819691</v>
      </c>
      <c r="I212" s="24">
        <v>244667499</v>
      </c>
      <c r="J212" s="24">
        <v>262544354</v>
      </c>
      <c r="K212" s="23">
        <v>937031544</v>
      </c>
      <c r="L212" s="23">
        <v>235703402</v>
      </c>
      <c r="M212" s="24">
        <v>235540177</v>
      </c>
      <c r="N212" s="24">
        <v>403999457</v>
      </c>
      <c r="O212" s="23">
        <v>875243036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648808310</v>
      </c>
      <c r="E213" s="24">
        <v>648808310</v>
      </c>
      <c r="F213" s="24">
        <v>467743514</v>
      </c>
      <c r="G213" s="31">
        <f t="shared" si="42"/>
        <v>0.72092713177486889</v>
      </c>
      <c r="H213" s="23">
        <v>145902348</v>
      </c>
      <c r="I213" s="24">
        <v>60231016</v>
      </c>
      <c r="J213" s="24">
        <v>41075396</v>
      </c>
      <c r="K213" s="23">
        <v>247208760</v>
      </c>
      <c r="L213" s="23">
        <v>45008060</v>
      </c>
      <c r="M213" s="24">
        <v>21044361</v>
      </c>
      <c r="N213" s="24">
        <v>154482333</v>
      </c>
      <c r="O213" s="23">
        <v>220534754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9571017105</v>
      </c>
      <c r="E214" s="26">
        <f>SUM(E206:E213)</f>
        <v>9571017105</v>
      </c>
      <c r="F214" s="26">
        <f>SUM(F206:F213)</f>
        <v>5201600217</v>
      </c>
      <c r="G214" s="32">
        <f t="shared" si="42"/>
        <v>0.54347413236599795</v>
      </c>
      <c r="H214" s="25">
        <f t="shared" ref="H214:W214" si="43">SUM(H206:H213)</f>
        <v>1510470449</v>
      </c>
      <c r="I214" s="26">
        <f t="shared" si="43"/>
        <v>608247560</v>
      </c>
      <c r="J214" s="26">
        <f t="shared" si="43"/>
        <v>599628854</v>
      </c>
      <c r="K214" s="25">
        <f t="shared" si="43"/>
        <v>2718346863</v>
      </c>
      <c r="L214" s="25">
        <f t="shared" si="43"/>
        <v>569465415</v>
      </c>
      <c r="M214" s="26">
        <f t="shared" si="43"/>
        <v>540765199</v>
      </c>
      <c r="N214" s="26">
        <f t="shared" si="43"/>
        <v>1373022740</v>
      </c>
      <c r="O214" s="25">
        <f t="shared" si="43"/>
        <v>2483253354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948495032</v>
      </c>
      <c r="E215" s="24">
        <v>948495032</v>
      </c>
      <c r="F215" s="24">
        <v>821463475</v>
      </c>
      <c r="G215" s="31">
        <f t="shared" si="42"/>
        <v>0.86607040341356267</v>
      </c>
      <c r="H215" s="23">
        <v>138954916</v>
      </c>
      <c r="I215" s="24">
        <v>137879019</v>
      </c>
      <c r="J215" s="24">
        <v>153668496</v>
      </c>
      <c r="K215" s="23">
        <v>430502431</v>
      </c>
      <c r="L215" s="23">
        <v>132580925</v>
      </c>
      <c r="M215" s="24">
        <v>0</v>
      </c>
      <c r="N215" s="24">
        <v>258380119</v>
      </c>
      <c r="O215" s="23">
        <v>390961044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5692537282</v>
      </c>
      <c r="E216" s="24">
        <v>5692537282</v>
      </c>
      <c r="F216" s="24">
        <v>2821425988</v>
      </c>
      <c r="G216" s="31">
        <f t="shared" si="42"/>
        <v>0.49563592616625396</v>
      </c>
      <c r="H216" s="23">
        <v>656398707</v>
      </c>
      <c r="I216" s="24">
        <v>385914662</v>
      </c>
      <c r="J216" s="24">
        <v>396526769</v>
      </c>
      <c r="K216" s="23">
        <v>1438840138</v>
      </c>
      <c r="L216" s="23">
        <v>404867850</v>
      </c>
      <c r="M216" s="24">
        <v>387975349</v>
      </c>
      <c r="N216" s="24">
        <v>589742651</v>
      </c>
      <c r="O216" s="23">
        <v>1382585850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2740944485</v>
      </c>
      <c r="E217" s="24">
        <v>2740944485</v>
      </c>
      <c r="F217" s="24">
        <v>1396222340</v>
      </c>
      <c r="G217" s="31">
        <f t="shared" si="42"/>
        <v>0.50939460745772824</v>
      </c>
      <c r="H217" s="23">
        <v>360512204</v>
      </c>
      <c r="I217" s="24">
        <v>169965100</v>
      </c>
      <c r="J217" s="24">
        <v>200115116</v>
      </c>
      <c r="K217" s="23">
        <v>730592420</v>
      </c>
      <c r="L217" s="23">
        <v>186435542</v>
      </c>
      <c r="M217" s="24">
        <v>173036333</v>
      </c>
      <c r="N217" s="24">
        <v>306158045</v>
      </c>
      <c r="O217" s="23">
        <v>665629920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415535136</v>
      </c>
      <c r="E218" s="24">
        <v>415535136</v>
      </c>
      <c r="F218" s="24">
        <v>159370958</v>
      </c>
      <c r="G218" s="31">
        <f t="shared" si="42"/>
        <v>0.38353184651032735</v>
      </c>
      <c r="H218" s="23">
        <v>0</v>
      </c>
      <c r="I218" s="24">
        <v>25882399</v>
      </c>
      <c r="J218" s="24">
        <v>59613172</v>
      </c>
      <c r="K218" s="23">
        <v>85495571</v>
      </c>
      <c r="L218" s="23">
        <v>28043011</v>
      </c>
      <c r="M218" s="24">
        <v>26584295</v>
      </c>
      <c r="N218" s="24">
        <v>19248081</v>
      </c>
      <c r="O218" s="23">
        <v>73875387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1062960234</v>
      </c>
      <c r="E219" s="24">
        <v>1062960234</v>
      </c>
      <c r="F219" s="24">
        <v>706099238</v>
      </c>
      <c r="G219" s="31">
        <f t="shared" si="42"/>
        <v>0.66427624986768785</v>
      </c>
      <c r="H219" s="23">
        <v>291770487</v>
      </c>
      <c r="I219" s="24">
        <v>39385842</v>
      </c>
      <c r="J219" s="24">
        <v>43897730</v>
      </c>
      <c r="K219" s="23">
        <v>375054059</v>
      </c>
      <c r="L219" s="23">
        <v>39297194</v>
      </c>
      <c r="M219" s="24">
        <v>47132944</v>
      </c>
      <c r="N219" s="24">
        <v>244615041</v>
      </c>
      <c r="O219" s="23">
        <v>331045179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836062468</v>
      </c>
      <c r="E220" s="24">
        <v>836062468</v>
      </c>
      <c r="F220" s="24">
        <v>559282258</v>
      </c>
      <c r="G220" s="31">
        <f t="shared" si="42"/>
        <v>0.66894793081418413</v>
      </c>
      <c r="H220" s="23">
        <v>248072036</v>
      </c>
      <c r="I220" s="24">
        <v>25473984</v>
      </c>
      <c r="J220" s="24">
        <v>28584228</v>
      </c>
      <c r="K220" s="23">
        <v>302130248</v>
      </c>
      <c r="L220" s="23">
        <v>26125797</v>
      </c>
      <c r="M220" s="24">
        <v>32277678</v>
      </c>
      <c r="N220" s="24">
        <v>198748535</v>
      </c>
      <c r="O220" s="23">
        <v>257152010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763216677</v>
      </c>
      <c r="E221" s="24">
        <v>763216677</v>
      </c>
      <c r="F221" s="24">
        <v>490032630</v>
      </c>
      <c r="G221" s="31">
        <f t="shared" si="42"/>
        <v>0.64206226720069426</v>
      </c>
      <c r="H221" s="23">
        <v>177764838</v>
      </c>
      <c r="I221" s="24">
        <v>2828415</v>
      </c>
      <c r="J221" s="24">
        <v>36181796</v>
      </c>
      <c r="K221" s="23">
        <v>216775049</v>
      </c>
      <c r="L221" s="23">
        <v>27413163</v>
      </c>
      <c r="M221" s="24">
        <v>31365422</v>
      </c>
      <c r="N221" s="24">
        <v>214478996</v>
      </c>
      <c r="O221" s="23">
        <v>273257581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12459751314</v>
      </c>
      <c r="E222" s="26">
        <f>SUM(E215:E221)</f>
        <v>12459751314</v>
      </c>
      <c r="F222" s="26">
        <f>SUM(F215:F221)</f>
        <v>6953896887</v>
      </c>
      <c r="G222" s="32">
        <f t="shared" si="42"/>
        <v>0.55810880263609086</v>
      </c>
      <c r="H222" s="25">
        <f t="shared" ref="H222:W222" si="44">SUM(H215:H221)</f>
        <v>1873473188</v>
      </c>
      <c r="I222" s="26">
        <f t="shared" si="44"/>
        <v>787329421</v>
      </c>
      <c r="J222" s="26">
        <f t="shared" si="44"/>
        <v>918587307</v>
      </c>
      <c r="K222" s="25">
        <f t="shared" si="44"/>
        <v>3579389916</v>
      </c>
      <c r="L222" s="25">
        <f t="shared" si="44"/>
        <v>844763482</v>
      </c>
      <c r="M222" s="26">
        <f t="shared" si="44"/>
        <v>698372021</v>
      </c>
      <c r="N222" s="26">
        <f t="shared" si="44"/>
        <v>1831371468</v>
      </c>
      <c r="O222" s="25">
        <f t="shared" si="44"/>
        <v>3374506971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1382263565</v>
      </c>
      <c r="E223" s="24">
        <v>1382263565</v>
      </c>
      <c r="F223" s="24">
        <v>515397726</v>
      </c>
      <c r="G223" s="31">
        <f t="shared" si="42"/>
        <v>0.37286501579747566</v>
      </c>
      <c r="H223" s="23">
        <v>154214896</v>
      </c>
      <c r="I223" s="24">
        <v>60577167</v>
      </c>
      <c r="J223" s="24">
        <v>56077245</v>
      </c>
      <c r="K223" s="23">
        <v>270869308</v>
      </c>
      <c r="L223" s="23">
        <v>57678323</v>
      </c>
      <c r="M223" s="24">
        <v>54734849</v>
      </c>
      <c r="N223" s="24">
        <v>132115246</v>
      </c>
      <c r="O223" s="23">
        <v>244528418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1424493518</v>
      </c>
      <c r="E224" s="24">
        <v>1424493518</v>
      </c>
      <c r="F224" s="24">
        <v>862835191</v>
      </c>
      <c r="G224" s="31">
        <f t="shared" si="42"/>
        <v>0.6057136660133261</v>
      </c>
      <c r="H224" s="23">
        <v>389930434</v>
      </c>
      <c r="I224" s="24">
        <v>35868346</v>
      </c>
      <c r="J224" s="24">
        <v>39858061</v>
      </c>
      <c r="K224" s="23">
        <v>465656841</v>
      </c>
      <c r="L224" s="23">
        <v>35153450</v>
      </c>
      <c r="M224" s="24">
        <v>42842442</v>
      </c>
      <c r="N224" s="24">
        <v>319182458</v>
      </c>
      <c r="O224" s="23">
        <v>397178350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1923323000</v>
      </c>
      <c r="E225" s="24">
        <v>1923323000</v>
      </c>
      <c r="F225" s="24">
        <v>1138314135</v>
      </c>
      <c r="G225" s="31">
        <f t="shared" si="42"/>
        <v>0.59184761737888025</v>
      </c>
      <c r="H225" s="23">
        <v>514492053</v>
      </c>
      <c r="I225" s="24">
        <v>37745693</v>
      </c>
      <c r="J225" s="24">
        <v>35895362</v>
      </c>
      <c r="K225" s="23">
        <v>588133108</v>
      </c>
      <c r="L225" s="23">
        <v>53737683</v>
      </c>
      <c r="M225" s="24">
        <v>51894556</v>
      </c>
      <c r="N225" s="24">
        <v>444548788</v>
      </c>
      <c r="O225" s="23">
        <v>550181027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4778060750</v>
      </c>
      <c r="E226" s="24">
        <v>4778060750</v>
      </c>
      <c r="F226" s="24">
        <v>2947288176</v>
      </c>
      <c r="G226" s="31">
        <f t="shared" si="42"/>
        <v>0.61683773610454828</v>
      </c>
      <c r="H226" s="23">
        <v>779831468</v>
      </c>
      <c r="I226" s="24">
        <v>295431814</v>
      </c>
      <c r="J226" s="24">
        <v>375310349</v>
      </c>
      <c r="K226" s="23">
        <v>1450573631</v>
      </c>
      <c r="L226" s="23">
        <v>350189147</v>
      </c>
      <c r="M226" s="24">
        <v>157743729</v>
      </c>
      <c r="N226" s="24">
        <v>988781669</v>
      </c>
      <c r="O226" s="23">
        <v>1496714545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511392285</v>
      </c>
      <c r="E227" s="24">
        <v>511392285</v>
      </c>
      <c r="F227" s="24">
        <v>237550775</v>
      </c>
      <c r="G227" s="31">
        <f t="shared" si="42"/>
        <v>0.46451771363738897</v>
      </c>
      <c r="H227" s="23">
        <v>129158208</v>
      </c>
      <c r="I227" s="24">
        <v>237814</v>
      </c>
      <c r="J227" s="24">
        <v>1140107</v>
      </c>
      <c r="K227" s="23">
        <v>130536129</v>
      </c>
      <c r="L227" s="23">
        <v>800299</v>
      </c>
      <c r="M227" s="24">
        <v>733234</v>
      </c>
      <c r="N227" s="24">
        <v>105481113</v>
      </c>
      <c r="O227" s="23">
        <v>107014646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10019533118</v>
      </c>
      <c r="E228" s="26">
        <f>SUM(E223:E227)</f>
        <v>10019533118</v>
      </c>
      <c r="F228" s="26">
        <f>SUM(F223:F227)</f>
        <v>5701386003</v>
      </c>
      <c r="G228" s="32">
        <f t="shared" si="42"/>
        <v>0.5690271129258021</v>
      </c>
      <c r="H228" s="25">
        <f t="shared" ref="H228:W228" si="45">SUM(H223:H227)</f>
        <v>1967627059</v>
      </c>
      <c r="I228" s="26">
        <f t="shared" si="45"/>
        <v>429860834</v>
      </c>
      <c r="J228" s="26">
        <f t="shared" si="45"/>
        <v>508281124</v>
      </c>
      <c r="K228" s="25">
        <f t="shared" si="45"/>
        <v>2905769017</v>
      </c>
      <c r="L228" s="25">
        <f t="shared" si="45"/>
        <v>497558902</v>
      </c>
      <c r="M228" s="26">
        <f t="shared" si="45"/>
        <v>307948810</v>
      </c>
      <c r="N228" s="26">
        <f t="shared" si="45"/>
        <v>1990109274</v>
      </c>
      <c r="O228" s="25">
        <f t="shared" si="45"/>
        <v>2795616986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32050301537</v>
      </c>
      <c r="E229" s="26">
        <f>SUM(E206:E213,E215:E221,E223:E227)</f>
        <v>32050301537</v>
      </c>
      <c r="F229" s="26">
        <f>SUM(F206:F213,F215:F221,F223:F227)</f>
        <v>17856883107</v>
      </c>
      <c r="G229" s="32">
        <f t="shared" si="42"/>
        <v>0.55715179735159071</v>
      </c>
      <c r="H229" s="25">
        <f t="shared" ref="H229:W229" si="46">SUM(H206:H213,H215:H221,H223:H227)</f>
        <v>5351570696</v>
      </c>
      <c r="I229" s="26">
        <f t="shared" si="46"/>
        <v>1825437815</v>
      </c>
      <c r="J229" s="26">
        <f t="shared" si="46"/>
        <v>2026497285</v>
      </c>
      <c r="K229" s="25">
        <f t="shared" si="46"/>
        <v>9203505796</v>
      </c>
      <c r="L229" s="25">
        <f t="shared" si="46"/>
        <v>1911787799</v>
      </c>
      <c r="M229" s="26">
        <f t="shared" si="46"/>
        <v>1547086030</v>
      </c>
      <c r="N229" s="26">
        <f t="shared" si="46"/>
        <v>5194503482</v>
      </c>
      <c r="O229" s="25">
        <f t="shared" si="46"/>
        <v>8653377311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646995069</v>
      </c>
      <c r="E232" s="24">
        <v>646995069</v>
      </c>
      <c r="F232" s="24">
        <v>450721767</v>
      </c>
      <c r="G232" s="31">
        <f t="shared" ref="G232:G258" si="47">IF(($D232     =0),0,($F232     /$D232     ))</f>
        <v>0.69663864316097279</v>
      </c>
      <c r="H232" s="23">
        <v>211048819</v>
      </c>
      <c r="I232" s="24">
        <v>13193246</v>
      </c>
      <c r="J232" s="24">
        <v>13559450</v>
      </c>
      <c r="K232" s="23">
        <v>237801515</v>
      </c>
      <c r="L232" s="23">
        <v>28907356</v>
      </c>
      <c r="M232" s="24">
        <v>12757397</v>
      </c>
      <c r="N232" s="24">
        <v>171255499</v>
      </c>
      <c r="O232" s="23">
        <v>212920252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2873017172</v>
      </c>
      <c r="E233" s="24">
        <v>2873017172</v>
      </c>
      <c r="F233" s="24">
        <v>1800250671</v>
      </c>
      <c r="G233" s="31">
        <f t="shared" si="47"/>
        <v>0.6266063038345111</v>
      </c>
      <c r="H233" s="23">
        <v>636952193</v>
      </c>
      <c r="I233" s="24">
        <v>156600954</v>
      </c>
      <c r="J233" s="24">
        <v>166684160</v>
      </c>
      <c r="K233" s="23">
        <v>960237307</v>
      </c>
      <c r="L233" s="23">
        <v>158726600</v>
      </c>
      <c r="M233" s="24">
        <v>156113280</v>
      </c>
      <c r="N233" s="24">
        <v>525173484</v>
      </c>
      <c r="O233" s="23">
        <v>840013364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6957366732</v>
      </c>
      <c r="E234" s="24">
        <v>6957366732</v>
      </c>
      <c r="F234" s="24">
        <v>2703623214</v>
      </c>
      <c r="G234" s="31">
        <f t="shared" si="47"/>
        <v>0.38859863482039025</v>
      </c>
      <c r="H234" s="23">
        <v>430477948</v>
      </c>
      <c r="I234" s="24">
        <v>964494595</v>
      </c>
      <c r="J234" s="24">
        <v>424512598</v>
      </c>
      <c r="K234" s="23">
        <v>1819485141</v>
      </c>
      <c r="L234" s="23">
        <v>6418788</v>
      </c>
      <c r="M234" s="24">
        <v>417741520</v>
      </c>
      <c r="N234" s="24">
        <v>459977765</v>
      </c>
      <c r="O234" s="23">
        <v>884138073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302233192</v>
      </c>
      <c r="E235" s="24">
        <v>302233192</v>
      </c>
      <c r="F235" s="24">
        <v>100425307</v>
      </c>
      <c r="G235" s="31">
        <f t="shared" si="47"/>
        <v>0.33227755805192966</v>
      </c>
      <c r="H235" s="23">
        <v>0</v>
      </c>
      <c r="I235" s="24">
        <v>0</v>
      </c>
      <c r="J235" s="24">
        <v>9277515</v>
      </c>
      <c r="K235" s="23">
        <v>9277515</v>
      </c>
      <c r="L235" s="23">
        <v>17389093</v>
      </c>
      <c r="M235" s="24">
        <v>22947081</v>
      </c>
      <c r="N235" s="24">
        <v>50811618</v>
      </c>
      <c r="O235" s="23">
        <v>91147792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1136908339</v>
      </c>
      <c r="E236" s="24">
        <v>1136908339</v>
      </c>
      <c r="F236" s="24">
        <v>699217583</v>
      </c>
      <c r="G236" s="31">
        <f t="shared" si="47"/>
        <v>0.61501667198168031</v>
      </c>
      <c r="H236" s="23">
        <v>292745615</v>
      </c>
      <c r="I236" s="24">
        <v>37329155</v>
      </c>
      <c r="J236" s="24">
        <v>65390014</v>
      </c>
      <c r="K236" s="23">
        <v>395464784</v>
      </c>
      <c r="L236" s="23">
        <v>16299384</v>
      </c>
      <c r="M236" s="24">
        <v>42518288</v>
      </c>
      <c r="N236" s="24">
        <v>244935127</v>
      </c>
      <c r="O236" s="23">
        <v>303752799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463020170</v>
      </c>
      <c r="E237" s="24">
        <v>463020170</v>
      </c>
      <c r="F237" s="24">
        <v>329021174</v>
      </c>
      <c r="G237" s="31">
        <f t="shared" si="47"/>
        <v>0.71059792924355758</v>
      </c>
      <c r="H237" s="23">
        <v>0</v>
      </c>
      <c r="I237" s="24">
        <v>0</v>
      </c>
      <c r="J237" s="24">
        <v>182008728</v>
      </c>
      <c r="K237" s="23">
        <v>182008728</v>
      </c>
      <c r="L237" s="23">
        <v>2984254</v>
      </c>
      <c r="M237" s="24">
        <v>2486854</v>
      </c>
      <c r="N237" s="24">
        <v>141541338</v>
      </c>
      <c r="O237" s="23">
        <v>147012446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12379540674</v>
      </c>
      <c r="E238" s="26">
        <f>SUM(E232:E237)</f>
        <v>12379540674</v>
      </c>
      <c r="F238" s="26">
        <f>SUM(F232:F237)</f>
        <v>6083259716</v>
      </c>
      <c r="G238" s="32">
        <f t="shared" si="47"/>
        <v>0.49139623805076244</v>
      </c>
      <c r="H238" s="25">
        <f t="shared" ref="H238:W238" si="48">SUM(H232:H237)</f>
        <v>1571224575</v>
      </c>
      <c r="I238" s="26">
        <f t="shared" si="48"/>
        <v>1171617950</v>
      </c>
      <c r="J238" s="26">
        <f t="shared" si="48"/>
        <v>861432465</v>
      </c>
      <c r="K238" s="25">
        <f t="shared" si="48"/>
        <v>3604274990</v>
      </c>
      <c r="L238" s="25">
        <f t="shared" si="48"/>
        <v>230725475</v>
      </c>
      <c r="M238" s="26">
        <f t="shared" si="48"/>
        <v>654564420</v>
      </c>
      <c r="N238" s="26">
        <f t="shared" si="48"/>
        <v>1593694831</v>
      </c>
      <c r="O238" s="25">
        <f t="shared" si="48"/>
        <v>2478984726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220940387</v>
      </c>
      <c r="E239" s="24">
        <v>220940387</v>
      </c>
      <c r="F239" s="24">
        <v>158762301</v>
      </c>
      <c r="G239" s="31">
        <f t="shared" si="47"/>
        <v>0.71857528248106128</v>
      </c>
      <c r="H239" s="23">
        <v>71115611</v>
      </c>
      <c r="I239" s="24">
        <v>-4987191</v>
      </c>
      <c r="J239" s="24">
        <v>2601728</v>
      </c>
      <c r="K239" s="23">
        <v>68730148</v>
      </c>
      <c r="L239" s="23">
        <v>774568</v>
      </c>
      <c r="M239" s="24">
        <v>632238</v>
      </c>
      <c r="N239" s="24">
        <v>88625347</v>
      </c>
      <c r="O239" s="23">
        <v>90032153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351090842</v>
      </c>
      <c r="E240" s="24">
        <v>351090842</v>
      </c>
      <c r="F240" s="24">
        <v>223149203</v>
      </c>
      <c r="G240" s="31">
        <f t="shared" si="47"/>
        <v>0.63558821907408225</v>
      </c>
      <c r="H240" s="23">
        <v>27010861</v>
      </c>
      <c r="I240" s="24">
        <v>81100364</v>
      </c>
      <c r="J240" s="24">
        <v>18004446</v>
      </c>
      <c r="K240" s="23">
        <v>126115671</v>
      </c>
      <c r="L240" s="23">
        <v>14414792</v>
      </c>
      <c r="M240" s="24">
        <v>11821027</v>
      </c>
      <c r="N240" s="24">
        <v>70797713</v>
      </c>
      <c r="O240" s="23">
        <v>97033532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1358651597</v>
      </c>
      <c r="E241" s="24">
        <v>1358651597</v>
      </c>
      <c r="F241" s="24">
        <v>368013346</v>
      </c>
      <c r="G241" s="31">
        <f t="shared" si="47"/>
        <v>0.27086660539950036</v>
      </c>
      <c r="H241" s="23">
        <v>195343132</v>
      </c>
      <c r="I241" s="24">
        <v>23159649</v>
      </c>
      <c r="J241" s="24">
        <v>42094202</v>
      </c>
      <c r="K241" s="23">
        <v>260596983</v>
      </c>
      <c r="L241" s="23">
        <v>36164424</v>
      </c>
      <c r="M241" s="24">
        <v>33953276</v>
      </c>
      <c r="N241" s="24">
        <v>37298663</v>
      </c>
      <c r="O241" s="23">
        <v>107416363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888109713</v>
      </c>
      <c r="E242" s="24">
        <v>888109713</v>
      </c>
      <c r="F242" s="24">
        <v>227757720</v>
      </c>
      <c r="G242" s="31">
        <f t="shared" si="47"/>
        <v>0.25645223407212075</v>
      </c>
      <c r="H242" s="23">
        <v>0</v>
      </c>
      <c r="I242" s="24">
        <v>0</v>
      </c>
      <c r="J242" s="24">
        <v>45046768</v>
      </c>
      <c r="K242" s="23">
        <v>45046768</v>
      </c>
      <c r="L242" s="23">
        <v>42617382</v>
      </c>
      <c r="M242" s="24">
        <v>41999379</v>
      </c>
      <c r="N242" s="24">
        <v>98094191</v>
      </c>
      <c r="O242" s="23">
        <v>182710952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503425698</v>
      </c>
      <c r="E243" s="24">
        <v>503425698</v>
      </c>
      <c r="F243" s="24">
        <v>305909873</v>
      </c>
      <c r="G243" s="31">
        <f t="shared" si="47"/>
        <v>0.60765645102209298</v>
      </c>
      <c r="H243" s="23">
        <v>132401835</v>
      </c>
      <c r="I243" s="24">
        <v>19990394</v>
      </c>
      <c r="J243" s="24">
        <v>18044237</v>
      </c>
      <c r="K243" s="23">
        <v>170436466</v>
      </c>
      <c r="L243" s="23">
        <v>17251465</v>
      </c>
      <c r="M243" s="24">
        <v>18982084</v>
      </c>
      <c r="N243" s="24">
        <v>99239858</v>
      </c>
      <c r="O243" s="23">
        <v>135473407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1313513520</v>
      </c>
      <c r="E244" s="24">
        <v>1313513520</v>
      </c>
      <c r="F244" s="24">
        <v>888688265</v>
      </c>
      <c r="G244" s="31">
        <f t="shared" si="47"/>
        <v>0.676573367132148</v>
      </c>
      <c r="H244" s="23">
        <v>493943415</v>
      </c>
      <c r="I244" s="24">
        <v>4552519</v>
      </c>
      <c r="J244" s="24">
        <v>21986278</v>
      </c>
      <c r="K244" s="23">
        <v>520482212</v>
      </c>
      <c r="L244" s="23">
        <v>27235268</v>
      </c>
      <c r="M244" s="24">
        <v>20171474</v>
      </c>
      <c r="N244" s="24">
        <v>320799311</v>
      </c>
      <c r="O244" s="23">
        <v>368206053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4635731757</v>
      </c>
      <c r="E245" s="26">
        <f>SUM(E239:E244)</f>
        <v>4635731757</v>
      </c>
      <c r="F245" s="26">
        <f>SUM(F239:F244)</f>
        <v>2172280708</v>
      </c>
      <c r="G245" s="32">
        <f t="shared" si="47"/>
        <v>0.46859499683514583</v>
      </c>
      <c r="H245" s="25">
        <f t="shared" ref="H245:W245" si="49">SUM(H239:H244)</f>
        <v>919814854</v>
      </c>
      <c r="I245" s="26">
        <f t="shared" si="49"/>
        <v>123815735</v>
      </c>
      <c r="J245" s="26">
        <f t="shared" si="49"/>
        <v>147777659</v>
      </c>
      <c r="K245" s="25">
        <f t="shared" si="49"/>
        <v>1191408248</v>
      </c>
      <c r="L245" s="25">
        <f t="shared" si="49"/>
        <v>138457899</v>
      </c>
      <c r="M245" s="26">
        <f t="shared" si="49"/>
        <v>127559478</v>
      </c>
      <c r="N245" s="26">
        <f t="shared" si="49"/>
        <v>714855083</v>
      </c>
      <c r="O245" s="25">
        <f t="shared" si="49"/>
        <v>980872460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618784778</v>
      </c>
      <c r="E246" s="24">
        <v>618784778</v>
      </c>
      <c r="F246" s="24">
        <v>224196459</v>
      </c>
      <c r="G246" s="31">
        <f t="shared" si="47"/>
        <v>0.36231734679161742</v>
      </c>
      <c r="H246" s="23">
        <v>31812923</v>
      </c>
      <c r="I246" s="24">
        <v>35300568</v>
      </c>
      <c r="J246" s="24">
        <v>22191821</v>
      </c>
      <c r="K246" s="23">
        <v>89305312</v>
      </c>
      <c r="L246" s="23">
        <v>9553444</v>
      </c>
      <c r="M246" s="24">
        <v>56590254</v>
      </c>
      <c r="N246" s="24">
        <v>68747449</v>
      </c>
      <c r="O246" s="23">
        <v>134891147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250531018</v>
      </c>
      <c r="E247" s="24">
        <v>250531018</v>
      </c>
      <c r="F247" s="24">
        <v>-1295192562</v>
      </c>
      <c r="G247" s="31">
        <f t="shared" si="47"/>
        <v>-5.1697892434221462</v>
      </c>
      <c r="H247" s="23">
        <v>0</v>
      </c>
      <c r="I247" s="24">
        <v>0</v>
      </c>
      <c r="J247" s="24">
        <v>-66379016</v>
      </c>
      <c r="K247" s="23">
        <v>-66379016</v>
      </c>
      <c r="L247" s="23">
        <v>71409218</v>
      </c>
      <c r="M247" s="24">
        <v>0</v>
      </c>
      <c r="N247" s="24">
        <v>-1300222764</v>
      </c>
      <c r="O247" s="23">
        <v>-1228813546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372121960</v>
      </c>
      <c r="E248" s="24">
        <v>372121960</v>
      </c>
      <c r="F248" s="24">
        <v>239581373</v>
      </c>
      <c r="G248" s="31">
        <f t="shared" si="47"/>
        <v>0.6438248712868222</v>
      </c>
      <c r="H248" s="23">
        <v>132609691</v>
      </c>
      <c r="I248" s="24">
        <v>3066871</v>
      </c>
      <c r="J248" s="24">
        <v>4923196</v>
      </c>
      <c r="K248" s="23">
        <v>140599758</v>
      </c>
      <c r="L248" s="23">
        <v>7467968</v>
      </c>
      <c r="M248" s="24">
        <v>3363144</v>
      </c>
      <c r="N248" s="24">
        <v>88150503</v>
      </c>
      <c r="O248" s="23">
        <v>98981615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471701991</v>
      </c>
      <c r="E249" s="24">
        <v>471701991</v>
      </c>
      <c r="F249" s="24">
        <v>189493363</v>
      </c>
      <c r="G249" s="31">
        <f t="shared" si="47"/>
        <v>0.401722627030421</v>
      </c>
      <c r="H249" s="23">
        <v>57276213</v>
      </c>
      <c r="I249" s="24">
        <v>25121596</v>
      </c>
      <c r="J249" s="24">
        <v>28098254</v>
      </c>
      <c r="K249" s="23">
        <v>110496063</v>
      </c>
      <c r="L249" s="23">
        <v>27015189</v>
      </c>
      <c r="M249" s="24">
        <v>27026048</v>
      </c>
      <c r="N249" s="24">
        <v>24956063</v>
      </c>
      <c r="O249" s="23">
        <v>78997300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198730176</v>
      </c>
      <c r="E250" s="24">
        <v>198730176</v>
      </c>
      <c r="F250" s="24">
        <v>125203285</v>
      </c>
      <c r="G250" s="31">
        <f t="shared" si="47"/>
        <v>0.63001647520304116</v>
      </c>
      <c r="H250" s="23">
        <v>68493560</v>
      </c>
      <c r="I250" s="24">
        <v>189971</v>
      </c>
      <c r="J250" s="24">
        <v>104250</v>
      </c>
      <c r="K250" s="23">
        <v>68787781</v>
      </c>
      <c r="L250" s="23">
        <v>186034</v>
      </c>
      <c r="M250" s="24">
        <v>2589175</v>
      </c>
      <c r="N250" s="24">
        <v>53640295</v>
      </c>
      <c r="O250" s="23">
        <v>56415504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581328734</v>
      </c>
      <c r="E251" s="24">
        <v>581328734</v>
      </c>
      <c r="F251" s="24">
        <v>414549261</v>
      </c>
      <c r="G251" s="31">
        <f t="shared" si="47"/>
        <v>0.71310643488680536</v>
      </c>
      <c r="H251" s="23">
        <v>224551398</v>
      </c>
      <c r="I251" s="24">
        <v>751097</v>
      </c>
      <c r="J251" s="24">
        <v>2000828</v>
      </c>
      <c r="K251" s="23">
        <v>227303323</v>
      </c>
      <c r="L251" s="23">
        <v>3577228</v>
      </c>
      <c r="M251" s="24">
        <v>2315075</v>
      </c>
      <c r="N251" s="24">
        <v>181353635</v>
      </c>
      <c r="O251" s="23">
        <v>187245938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2493198657</v>
      </c>
      <c r="E252" s="26">
        <f>SUM(E246:E251)</f>
        <v>2493198657</v>
      </c>
      <c r="F252" s="26">
        <f>SUM(F246:F251)</f>
        <v>-102168821</v>
      </c>
      <c r="G252" s="32">
        <f t="shared" si="47"/>
        <v>-4.0979013330184062E-2</v>
      </c>
      <c r="H252" s="25">
        <f t="shared" ref="H252:W252" si="50">SUM(H246:H251)</f>
        <v>514743785</v>
      </c>
      <c r="I252" s="26">
        <f t="shared" si="50"/>
        <v>64430103</v>
      </c>
      <c r="J252" s="26">
        <f t="shared" si="50"/>
        <v>-9060667</v>
      </c>
      <c r="K252" s="25">
        <f t="shared" si="50"/>
        <v>570113221</v>
      </c>
      <c r="L252" s="25">
        <f t="shared" si="50"/>
        <v>119209081</v>
      </c>
      <c r="M252" s="26">
        <f t="shared" si="50"/>
        <v>91883696</v>
      </c>
      <c r="N252" s="26">
        <f t="shared" si="50"/>
        <v>-883374819</v>
      </c>
      <c r="O252" s="25">
        <f t="shared" si="50"/>
        <v>-672282042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4571805013</v>
      </c>
      <c r="E253" s="24">
        <v>4571805013</v>
      </c>
      <c r="F253" s="24">
        <v>2533351322</v>
      </c>
      <c r="G253" s="31">
        <f t="shared" si="47"/>
        <v>0.55412497138359473</v>
      </c>
      <c r="H253" s="23">
        <v>662949874</v>
      </c>
      <c r="I253" s="24">
        <v>346496909</v>
      </c>
      <c r="J253" s="24">
        <v>319704659</v>
      </c>
      <c r="K253" s="23">
        <v>1329151442</v>
      </c>
      <c r="L253" s="23">
        <v>334012765</v>
      </c>
      <c r="M253" s="24">
        <v>323114013</v>
      </c>
      <c r="N253" s="24">
        <v>547073102</v>
      </c>
      <c r="O253" s="23">
        <v>1204199880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698954590</v>
      </c>
      <c r="E254" s="24">
        <v>698954590</v>
      </c>
      <c r="F254" s="24">
        <v>341274410</v>
      </c>
      <c r="G254" s="31">
        <f t="shared" si="47"/>
        <v>0.48826406591020455</v>
      </c>
      <c r="H254" s="23">
        <v>48056087</v>
      </c>
      <c r="I254" s="24">
        <v>121765424</v>
      </c>
      <c r="J254" s="24">
        <v>33835270</v>
      </c>
      <c r="K254" s="23">
        <v>203656781</v>
      </c>
      <c r="L254" s="23">
        <v>34167951</v>
      </c>
      <c r="M254" s="24">
        <v>36065772</v>
      </c>
      <c r="N254" s="24">
        <v>67383906</v>
      </c>
      <c r="O254" s="23">
        <v>137617629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2330862704</v>
      </c>
      <c r="E255" s="24">
        <v>2330862704</v>
      </c>
      <c r="F255" s="24">
        <v>1199986282</v>
      </c>
      <c r="G255" s="31">
        <f t="shared" si="47"/>
        <v>0.51482495298444653</v>
      </c>
      <c r="H255" s="23">
        <v>373175112</v>
      </c>
      <c r="I255" s="24">
        <v>188251635</v>
      </c>
      <c r="J255" s="24">
        <v>180658269</v>
      </c>
      <c r="K255" s="23">
        <v>742085016</v>
      </c>
      <c r="L255" s="23">
        <v>135540273</v>
      </c>
      <c r="M255" s="24">
        <v>175038557</v>
      </c>
      <c r="N255" s="24">
        <v>147322436</v>
      </c>
      <c r="O255" s="23">
        <v>457901266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248471004</v>
      </c>
      <c r="E256" s="24">
        <v>248471004</v>
      </c>
      <c r="F256" s="24">
        <v>173795602</v>
      </c>
      <c r="G256" s="31">
        <f t="shared" si="47"/>
        <v>0.69946029597884185</v>
      </c>
      <c r="H256" s="23">
        <v>95072095</v>
      </c>
      <c r="I256" s="24">
        <v>239608</v>
      </c>
      <c r="J256" s="24">
        <v>170996</v>
      </c>
      <c r="K256" s="23">
        <v>95482699</v>
      </c>
      <c r="L256" s="23">
        <v>3122024</v>
      </c>
      <c r="M256" s="24">
        <v>-23972</v>
      </c>
      <c r="N256" s="24">
        <v>75214851</v>
      </c>
      <c r="O256" s="23">
        <v>78312903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7850093311</v>
      </c>
      <c r="E257" s="26">
        <f>SUM(E253:E256)</f>
        <v>7850093311</v>
      </c>
      <c r="F257" s="26">
        <f>SUM(F253:F256)</f>
        <v>4248407616</v>
      </c>
      <c r="G257" s="32">
        <f t="shared" si="47"/>
        <v>0.54119198940564028</v>
      </c>
      <c r="H257" s="25">
        <f t="shared" ref="H257:W257" si="51">SUM(H253:H256)</f>
        <v>1179253168</v>
      </c>
      <c r="I257" s="26">
        <f t="shared" si="51"/>
        <v>656753576</v>
      </c>
      <c r="J257" s="26">
        <f t="shared" si="51"/>
        <v>534369194</v>
      </c>
      <c r="K257" s="25">
        <f t="shared" si="51"/>
        <v>2370375938</v>
      </c>
      <c r="L257" s="25">
        <f t="shared" si="51"/>
        <v>506843013</v>
      </c>
      <c r="M257" s="26">
        <f t="shared" si="51"/>
        <v>534194370</v>
      </c>
      <c r="N257" s="26">
        <f t="shared" si="51"/>
        <v>836994295</v>
      </c>
      <c r="O257" s="25">
        <f t="shared" si="51"/>
        <v>1878031678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27358564399</v>
      </c>
      <c r="E258" s="26">
        <f>SUM(E232:E237,E239:E244,E246:E251,E253:E256)</f>
        <v>27358564399</v>
      </c>
      <c r="F258" s="26">
        <f>SUM(F232:F237,F239:F244,F246:F251,F253:F256)</f>
        <v>12401779219</v>
      </c>
      <c r="G258" s="32">
        <f t="shared" si="47"/>
        <v>0.45330518948769494</v>
      </c>
      <c r="H258" s="25">
        <f t="shared" ref="H258:W258" si="52">SUM(H232:H237,H239:H244,H246:H251,H253:H256)</f>
        <v>4185036382</v>
      </c>
      <c r="I258" s="26">
        <f t="shared" si="52"/>
        <v>2016617364</v>
      </c>
      <c r="J258" s="26">
        <f t="shared" si="52"/>
        <v>1534518651</v>
      </c>
      <c r="K258" s="25">
        <f t="shared" si="52"/>
        <v>7736172397</v>
      </c>
      <c r="L258" s="25">
        <f t="shared" si="52"/>
        <v>995235468</v>
      </c>
      <c r="M258" s="26">
        <f t="shared" si="52"/>
        <v>1408201964</v>
      </c>
      <c r="N258" s="26">
        <f t="shared" si="52"/>
        <v>2262169390</v>
      </c>
      <c r="O258" s="25">
        <f t="shared" si="52"/>
        <v>4665606822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347475357</v>
      </c>
      <c r="E261" s="24">
        <v>347475357</v>
      </c>
      <c r="F261" s="24">
        <v>199307978</v>
      </c>
      <c r="G261" s="31">
        <f t="shared" ref="G261:G297" si="53">IF(($D261     =0),0,($F261     /$D261     ))</f>
        <v>0.57358881424215646</v>
      </c>
      <c r="H261" s="23">
        <v>86759497</v>
      </c>
      <c r="I261" s="24">
        <v>5868876</v>
      </c>
      <c r="J261" s="24">
        <v>7380789</v>
      </c>
      <c r="K261" s="23">
        <v>100009162</v>
      </c>
      <c r="L261" s="23">
        <v>11295109</v>
      </c>
      <c r="M261" s="24">
        <v>10865530</v>
      </c>
      <c r="N261" s="24">
        <v>77138177</v>
      </c>
      <c r="O261" s="23">
        <v>99298816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721759764</v>
      </c>
      <c r="E262" s="24">
        <v>721759764</v>
      </c>
      <c r="F262" s="24">
        <v>406242300</v>
      </c>
      <c r="G262" s="31">
        <f t="shared" si="53"/>
        <v>0.56284974622109862</v>
      </c>
      <c r="H262" s="23">
        <v>139526968</v>
      </c>
      <c r="I262" s="24">
        <v>33400379</v>
      </c>
      <c r="J262" s="24">
        <v>39265691</v>
      </c>
      <c r="K262" s="23">
        <v>212193038</v>
      </c>
      <c r="L262" s="23">
        <v>33582848</v>
      </c>
      <c r="M262" s="24">
        <v>40600211</v>
      </c>
      <c r="N262" s="24">
        <v>119866203</v>
      </c>
      <c r="O262" s="23">
        <v>194049262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814694328</v>
      </c>
      <c r="E263" s="24">
        <v>814694328</v>
      </c>
      <c r="F263" s="24">
        <v>363895619</v>
      </c>
      <c r="G263" s="31">
        <f t="shared" si="53"/>
        <v>0.44666521723961233</v>
      </c>
      <c r="H263" s="23">
        <v>94960158</v>
      </c>
      <c r="I263" s="24">
        <v>43546500</v>
      </c>
      <c r="J263" s="24">
        <v>33289370</v>
      </c>
      <c r="K263" s="23">
        <v>171796028</v>
      </c>
      <c r="L263" s="23">
        <v>80412709</v>
      </c>
      <c r="M263" s="24">
        <v>53561566</v>
      </c>
      <c r="N263" s="24">
        <v>58125316</v>
      </c>
      <c r="O263" s="23">
        <v>192099591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127355461</v>
      </c>
      <c r="E264" s="24">
        <v>127355461</v>
      </c>
      <c r="F264" s="24">
        <v>90520098</v>
      </c>
      <c r="G264" s="31">
        <f t="shared" si="53"/>
        <v>0.71076730663320353</v>
      </c>
      <c r="H264" s="23">
        <v>48085669</v>
      </c>
      <c r="I264" s="24">
        <v>1472557</v>
      </c>
      <c r="J264" s="24">
        <v>0</v>
      </c>
      <c r="K264" s="23">
        <v>49558226</v>
      </c>
      <c r="L264" s="23">
        <v>822171</v>
      </c>
      <c r="M264" s="24">
        <v>1128769</v>
      </c>
      <c r="N264" s="24">
        <v>39010932</v>
      </c>
      <c r="O264" s="23">
        <v>40961872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2011284910</v>
      </c>
      <c r="E265" s="26">
        <f>SUM(E261:E264)</f>
        <v>2011284910</v>
      </c>
      <c r="F265" s="26">
        <f>SUM(F261:F264)</f>
        <v>1059965995</v>
      </c>
      <c r="G265" s="32">
        <f t="shared" si="53"/>
        <v>0.52700937084045441</v>
      </c>
      <c r="H265" s="25">
        <f t="shared" ref="H265:W265" si="54">SUM(H261:H264)</f>
        <v>369332292</v>
      </c>
      <c r="I265" s="26">
        <f t="shared" si="54"/>
        <v>84288312</v>
      </c>
      <c r="J265" s="26">
        <f t="shared" si="54"/>
        <v>79935850</v>
      </c>
      <c r="K265" s="25">
        <f t="shared" si="54"/>
        <v>533556454</v>
      </c>
      <c r="L265" s="25">
        <f t="shared" si="54"/>
        <v>126112837</v>
      </c>
      <c r="M265" s="26">
        <f t="shared" si="54"/>
        <v>106156076</v>
      </c>
      <c r="N265" s="26">
        <f t="shared" si="54"/>
        <v>294140628</v>
      </c>
      <c r="O265" s="25">
        <f t="shared" si="54"/>
        <v>526409541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126487046</v>
      </c>
      <c r="E266" s="24">
        <v>126487046</v>
      </c>
      <c r="F266" s="24">
        <v>42020862</v>
      </c>
      <c r="G266" s="31">
        <f t="shared" si="53"/>
        <v>0.33221474711331311</v>
      </c>
      <c r="H266" s="23">
        <v>20024626</v>
      </c>
      <c r="I266" s="24">
        <v>4714893</v>
      </c>
      <c r="J266" s="24">
        <v>5396843</v>
      </c>
      <c r="K266" s="23">
        <v>30136362</v>
      </c>
      <c r="L266" s="23">
        <v>7666440</v>
      </c>
      <c r="M266" s="24">
        <v>4218060</v>
      </c>
      <c r="N266" s="24">
        <v>0</v>
      </c>
      <c r="O266" s="23">
        <v>11884500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527919493</v>
      </c>
      <c r="E267" s="24">
        <v>527919493</v>
      </c>
      <c r="F267" s="24">
        <v>239133256</v>
      </c>
      <c r="G267" s="31">
        <f t="shared" si="53"/>
        <v>0.45297296116322799</v>
      </c>
      <c r="H267" s="23">
        <v>32747619</v>
      </c>
      <c r="I267" s="24">
        <v>38679101</v>
      </c>
      <c r="J267" s="24">
        <v>37230270</v>
      </c>
      <c r="K267" s="23">
        <v>108656990</v>
      </c>
      <c r="L267" s="23">
        <v>36181785</v>
      </c>
      <c r="M267" s="24">
        <v>35576389</v>
      </c>
      <c r="N267" s="24">
        <v>58718092</v>
      </c>
      <c r="O267" s="23">
        <v>130476266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85044911</v>
      </c>
      <c r="E268" s="24">
        <v>85044911</v>
      </c>
      <c r="F268" s="24">
        <v>53663272</v>
      </c>
      <c r="G268" s="31">
        <f t="shared" si="53"/>
        <v>0.63099921405056203</v>
      </c>
      <c r="H268" s="23">
        <v>24971365</v>
      </c>
      <c r="I268" s="24">
        <v>2944717</v>
      </c>
      <c r="J268" s="24">
        <v>2941649</v>
      </c>
      <c r="K268" s="23">
        <v>30857731</v>
      </c>
      <c r="L268" s="23">
        <v>3295110</v>
      </c>
      <c r="M268" s="24">
        <v>3408425</v>
      </c>
      <c r="N268" s="24">
        <v>16102006</v>
      </c>
      <c r="O268" s="23">
        <v>22805541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165528465</v>
      </c>
      <c r="E269" s="24">
        <v>165528465</v>
      </c>
      <c r="F269" s="24">
        <v>62522518</v>
      </c>
      <c r="G269" s="31">
        <f t="shared" si="53"/>
        <v>0.37771460032569021</v>
      </c>
      <c r="H269" s="23">
        <v>15204210</v>
      </c>
      <c r="I269" s="24">
        <v>6387594</v>
      </c>
      <c r="J269" s="24">
        <v>9178165</v>
      </c>
      <c r="K269" s="23">
        <v>30769969</v>
      </c>
      <c r="L269" s="23">
        <v>7088459</v>
      </c>
      <c r="M269" s="24">
        <v>6191376</v>
      </c>
      <c r="N269" s="24">
        <v>18472714</v>
      </c>
      <c r="O269" s="23">
        <v>31752549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88336524</v>
      </c>
      <c r="E270" s="24">
        <v>88336524</v>
      </c>
      <c r="F270" s="24">
        <v>37591388</v>
      </c>
      <c r="G270" s="31">
        <f t="shared" si="53"/>
        <v>0.42554751192156937</v>
      </c>
      <c r="H270" s="23">
        <v>19483293</v>
      </c>
      <c r="I270" s="24">
        <v>3789053</v>
      </c>
      <c r="J270" s="24">
        <v>4001822</v>
      </c>
      <c r="K270" s="23">
        <v>27274168</v>
      </c>
      <c r="L270" s="23">
        <v>3304658</v>
      </c>
      <c r="M270" s="24">
        <v>3337611</v>
      </c>
      <c r="N270" s="24">
        <v>3674951</v>
      </c>
      <c r="O270" s="23">
        <v>10317220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90615695</v>
      </c>
      <c r="E271" s="24">
        <v>90615695</v>
      </c>
      <c r="F271" s="24">
        <v>30053547</v>
      </c>
      <c r="G271" s="31">
        <f t="shared" si="53"/>
        <v>0.33165939962166596</v>
      </c>
      <c r="H271" s="23">
        <v>13975685</v>
      </c>
      <c r="I271" s="24">
        <v>3749023</v>
      </c>
      <c r="J271" s="24">
        <v>3216401</v>
      </c>
      <c r="K271" s="23">
        <v>20941109</v>
      </c>
      <c r="L271" s="23">
        <v>3056347</v>
      </c>
      <c r="M271" s="24">
        <v>3365543</v>
      </c>
      <c r="N271" s="24">
        <v>2690548</v>
      </c>
      <c r="O271" s="23">
        <v>9112438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77789000</v>
      </c>
      <c r="E272" s="24">
        <v>77789000</v>
      </c>
      <c r="F272" s="24">
        <v>52641868</v>
      </c>
      <c r="G272" s="31">
        <f t="shared" si="53"/>
        <v>0.67672637519443624</v>
      </c>
      <c r="H272" s="23">
        <v>25537940</v>
      </c>
      <c r="I272" s="24">
        <v>2082153</v>
      </c>
      <c r="J272" s="24">
        <v>1102485</v>
      </c>
      <c r="K272" s="23">
        <v>28722578</v>
      </c>
      <c r="L272" s="23">
        <v>2006833</v>
      </c>
      <c r="M272" s="24">
        <v>-660508</v>
      </c>
      <c r="N272" s="24">
        <v>22572965</v>
      </c>
      <c r="O272" s="23">
        <v>23919290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1161721134</v>
      </c>
      <c r="E273" s="26">
        <f>SUM(E266:E272)</f>
        <v>1161721134</v>
      </c>
      <c r="F273" s="26">
        <f>SUM(F266:F272)</f>
        <v>517626711</v>
      </c>
      <c r="G273" s="32">
        <f t="shared" si="53"/>
        <v>0.44556881668987525</v>
      </c>
      <c r="H273" s="25">
        <f t="shared" ref="H273:W273" si="55">SUM(H266:H272)</f>
        <v>151944738</v>
      </c>
      <c r="I273" s="26">
        <f t="shared" si="55"/>
        <v>62346534</v>
      </c>
      <c r="J273" s="26">
        <f t="shared" si="55"/>
        <v>63067635</v>
      </c>
      <c r="K273" s="25">
        <f t="shared" si="55"/>
        <v>277358907</v>
      </c>
      <c r="L273" s="25">
        <f t="shared" si="55"/>
        <v>62599632</v>
      </c>
      <c r="M273" s="26">
        <f t="shared" si="55"/>
        <v>55436896</v>
      </c>
      <c r="N273" s="26">
        <f t="shared" si="55"/>
        <v>122231276</v>
      </c>
      <c r="O273" s="25">
        <f t="shared" si="55"/>
        <v>240267804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165443940</v>
      </c>
      <c r="E274" s="24">
        <v>165443940</v>
      </c>
      <c r="F274" s="24">
        <v>58132612</v>
      </c>
      <c r="G274" s="31">
        <f t="shared" si="53"/>
        <v>0.35137347430192972</v>
      </c>
      <c r="H274" s="23">
        <v>11139613</v>
      </c>
      <c r="I274" s="24">
        <v>6709333</v>
      </c>
      <c r="J274" s="24">
        <v>6375288</v>
      </c>
      <c r="K274" s="23">
        <v>24224234</v>
      </c>
      <c r="L274" s="23">
        <v>6749882</v>
      </c>
      <c r="M274" s="24">
        <v>6666176</v>
      </c>
      <c r="N274" s="24">
        <v>20492320</v>
      </c>
      <c r="O274" s="23">
        <v>33908378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271803010</v>
      </c>
      <c r="E275" s="24">
        <v>271803010</v>
      </c>
      <c r="F275" s="24">
        <v>145873610</v>
      </c>
      <c r="G275" s="31">
        <f t="shared" si="53"/>
        <v>0.53668872173269899</v>
      </c>
      <c r="H275" s="23">
        <v>52335976</v>
      </c>
      <c r="I275" s="24">
        <v>15976673</v>
      </c>
      <c r="J275" s="24">
        <v>14193915</v>
      </c>
      <c r="K275" s="23">
        <v>82506564</v>
      </c>
      <c r="L275" s="23">
        <v>13934579</v>
      </c>
      <c r="M275" s="24">
        <v>14031204</v>
      </c>
      <c r="N275" s="24">
        <v>35401263</v>
      </c>
      <c r="O275" s="23">
        <v>63367046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392855939</v>
      </c>
      <c r="E276" s="24">
        <v>392855939</v>
      </c>
      <c r="F276" s="24">
        <v>100721159</v>
      </c>
      <c r="G276" s="31">
        <f t="shared" si="53"/>
        <v>0.25638191764742546</v>
      </c>
      <c r="H276" s="23">
        <v>27762744</v>
      </c>
      <c r="I276" s="24">
        <v>13613295</v>
      </c>
      <c r="J276" s="24">
        <v>3020271</v>
      </c>
      <c r="K276" s="23">
        <v>44396310</v>
      </c>
      <c r="L276" s="23">
        <v>14546230</v>
      </c>
      <c r="M276" s="24">
        <v>16555389</v>
      </c>
      <c r="N276" s="24">
        <v>25223230</v>
      </c>
      <c r="O276" s="23">
        <v>56324849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107868479</v>
      </c>
      <c r="E277" s="24">
        <v>107868479</v>
      </c>
      <c r="F277" s="24">
        <v>51080437</v>
      </c>
      <c r="G277" s="31">
        <f t="shared" si="53"/>
        <v>0.47354368461986007</v>
      </c>
      <c r="H277" s="23">
        <v>25948917</v>
      </c>
      <c r="I277" s="24">
        <v>0</v>
      </c>
      <c r="J277" s="24">
        <v>2547243</v>
      </c>
      <c r="K277" s="23">
        <v>28496160</v>
      </c>
      <c r="L277" s="23">
        <v>4808421</v>
      </c>
      <c r="M277" s="24">
        <v>2159244</v>
      </c>
      <c r="N277" s="24">
        <v>15616612</v>
      </c>
      <c r="O277" s="23">
        <v>22584277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100245110</v>
      </c>
      <c r="E278" s="24">
        <v>100245110</v>
      </c>
      <c r="F278" s="24">
        <v>38907315</v>
      </c>
      <c r="G278" s="31">
        <f t="shared" si="53"/>
        <v>0.38812182459573341</v>
      </c>
      <c r="H278" s="23">
        <v>0</v>
      </c>
      <c r="I278" s="24">
        <v>42163829</v>
      </c>
      <c r="J278" s="24">
        <v>739724</v>
      </c>
      <c r="K278" s="23">
        <v>42903553</v>
      </c>
      <c r="L278" s="23">
        <v>-9142579</v>
      </c>
      <c r="M278" s="24">
        <v>0</v>
      </c>
      <c r="N278" s="24">
        <v>5146341</v>
      </c>
      <c r="O278" s="23">
        <v>-3996238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117099750</v>
      </c>
      <c r="E279" s="24">
        <v>117099750</v>
      </c>
      <c r="F279" s="24">
        <v>41360101</v>
      </c>
      <c r="G279" s="31">
        <f t="shared" si="53"/>
        <v>0.35320400769429483</v>
      </c>
      <c r="H279" s="23">
        <v>22030723</v>
      </c>
      <c r="I279" s="24">
        <v>4164359</v>
      </c>
      <c r="J279" s="24">
        <v>3843360</v>
      </c>
      <c r="K279" s="23">
        <v>30038442</v>
      </c>
      <c r="L279" s="23">
        <v>3947100</v>
      </c>
      <c r="M279" s="24">
        <v>3933041</v>
      </c>
      <c r="N279" s="24">
        <v>3441518</v>
      </c>
      <c r="O279" s="23">
        <v>11321659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186591184</v>
      </c>
      <c r="E280" s="24">
        <v>186591184</v>
      </c>
      <c r="F280" s="24">
        <v>104586232</v>
      </c>
      <c r="G280" s="31">
        <f t="shared" si="53"/>
        <v>0.56051003995987292</v>
      </c>
      <c r="H280" s="23">
        <v>28812485</v>
      </c>
      <c r="I280" s="24">
        <v>12615440</v>
      </c>
      <c r="J280" s="24">
        <v>10921664</v>
      </c>
      <c r="K280" s="23">
        <v>52349589</v>
      </c>
      <c r="L280" s="23">
        <v>13723006</v>
      </c>
      <c r="M280" s="24">
        <v>9376057</v>
      </c>
      <c r="N280" s="24">
        <v>29137580</v>
      </c>
      <c r="O280" s="23">
        <v>52236643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323316039</v>
      </c>
      <c r="E281" s="24">
        <v>323316039</v>
      </c>
      <c r="F281" s="24">
        <v>136623734</v>
      </c>
      <c r="G281" s="31">
        <f t="shared" si="53"/>
        <v>0.42257023320763865</v>
      </c>
      <c r="H281" s="23">
        <v>61160111</v>
      </c>
      <c r="I281" s="24">
        <v>5328657</v>
      </c>
      <c r="J281" s="24">
        <v>12350736</v>
      </c>
      <c r="K281" s="23">
        <v>78839504</v>
      </c>
      <c r="L281" s="23">
        <v>11876169</v>
      </c>
      <c r="M281" s="24">
        <v>11828731</v>
      </c>
      <c r="N281" s="24">
        <v>34079330</v>
      </c>
      <c r="O281" s="23">
        <v>57784230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76842670</v>
      </c>
      <c r="E282" s="24">
        <v>76842670</v>
      </c>
      <c r="F282" s="24">
        <v>57570101</v>
      </c>
      <c r="G282" s="31">
        <f t="shared" si="53"/>
        <v>0.74919443845457223</v>
      </c>
      <c r="H282" s="23">
        <v>26985564</v>
      </c>
      <c r="I282" s="24">
        <v>7451342</v>
      </c>
      <c r="J282" s="24">
        <v>228140</v>
      </c>
      <c r="K282" s="23">
        <v>34665046</v>
      </c>
      <c r="L282" s="23">
        <v>351838</v>
      </c>
      <c r="M282" s="24">
        <v>769212</v>
      </c>
      <c r="N282" s="24">
        <v>21784005</v>
      </c>
      <c r="O282" s="23">
        <v>22905055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1742066121</v>
      </c>
      <c r="E283" s="26">
        <f>SUM(E274:E282)</f>
        <v>1742066121</v>
      </c>
      <c r="F283" s="26">
        <f>SUM(F274:F282)</f>
        <v>734855301</v>
      </c>
      <c r="G283" s="32">
        <f t="shared" si="53"/>
        <v>0.42182974121451272</v>
      </c>
      <c r="H283" s="25">
        <f t="shared" ref="H283:W283" si="56">SUM(H274:H282)</f>
        <v>256176133</v>
      </c>
      <c r="I283" s="26">
        <f t="shared" si="56"/>
        <v>108022928</v>
      </c>
      <c r="J283" s="26">
        <f t="shared" si="56"/>
        <v>54220341</v>
      </c>
      <c r="K283" s="25">
        <f t="shared" si="56"/>
        <v>418419402</v>
      </c>
      <c r="L283" s="25">
        <f t="shared" si="56"/>
        <v>60794646</v>
      </c>
      <c r="M283" s="26">
        <f t="shared" si="56"/>
        <v>65319054</v>
      </c>
      <c r="N283" s="26">
        <f t="shared" si="56"/>
        <v>190322199</v>
      </c>
      <c r="O283" s="25">
        <f t="shared" si="56"/>
        <v>316435899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579951995</v>
      </c>
      <c r="E284" s="24">
        <v>579951995</v>
      </c>
      <c r="F284" s="24">
        <v>162702187</v>
      </c>
      <c r="G284" s="31">
        <f t="shared" si="53"/>
        <v>0.28054423194112815</v>
      </c>
      <c r="H284" s="23">
        <v>38557486</v>
      </c>
      <c r="I284" s="24">
        <v>11854959</v>
      </c>
      <c r="J284" s="24">
        <v>17301185</v>
      </c>
      <c r="K284" s="23">
        <v>67713630</v>
      </c>
      <c r="L284" s="23">
        <v>15441055</v>
      </c>
      <c r="M284" s="24">
        <v>19653478</v>
      </c>
      <c r="N284" s="24">
        <v>59894024</v>
      </c>
      <c r="O284" s="23">
        <v>94988557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85718526</v>
      </c>
      <c r="E285" s="24">
        <v>85718526</v>
      </c>
      <c r="F285" s="24">
        <v>44822317</v>
      </c>
      <c r="G285" s="31">
        <f t="shared" si="53"/>
        <v>0.52290116374609619</v>
      </c>
      <c r="H285" s="23">
        <v>1737345</v>
      </c>
      <c r="I285" s="24">
        <v>23374626</v>
      </c>
      <c r="J285" s="24">
        <v>1739189</v>
      </c>
      <c r="K285" s="23">
        <v>26851160</v>
      </c>
      <c r="L285" s="23">
        <v>2256872</v>
      </c>
      <c r="M285" s="24">
        <v>2247461</v>
      </c>
      <c r="N285" s="24">
        <v>13466824</v>
      </c>
      <c r="O285" s="23">
        <v>17971157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259114692</v>
      </c>
      <c r="E286" s="24">
        <v>259114692</v>
      </c>
      <c r="F286" s="24">
        <v>112641032</v>
      </c>
      <c r="G286" s="31">
        <f t="shared" si="53"/>
        <v>0.43471495626346035</v>
      </c>
      <c r="H286" s="23">
        <v>23562455</v>
      </c>
      <c r="I286" s="24">
        <v>14384078</v>
      </c>
      <c r="J286" s="24">
        <v>14358702</v>
      </c>
      <c r="K286" s="23">
        <v>52305235</v>
      </c>
      <c r="L286" s="23">
        <v>13808190</v>
      </c>
      <c r="M286" s="24">
        <v>13971921</v>
      </c>
      <c r="N286" s="24">
        <v>32555686</v>
      </c>
      <c r="O286" s="23">
        <v>60335797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170436047</v>
      </c>
      <c r="E287" s="24">
        <v>170436047</v>
      </c>
      <c r="F287" s="24">
        <v>75530327</v>
      </c>
      <c r="G287" s="31">
        <f t="shared" si="53"/>
        <v>0.44315934527629591</v>
      </c>
      <c r="H287" s="23">
        <v>26714679</v>
      </c>
      <c r="I287" s="24">
        <v>6776064</v>
      </c>
      <c r="J287" s="24">
        <v>7030129</v>
      </c>
      <c r="K287" s="23">
        <v>40520872</v>
      </c>
      <c r="L287" s="23">
        <v>8576426</v>
      </c>
      <c r="M287" s="24">
        <v>6687918</v>
      </c>
      <c r="N287" s="24">
        <v>19745111</v>
      </c>
      <c r="O287" s="23">
        <v>35009455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1168703490</v>
      </c>
      <c r="E288" s="24">
        <v>1168703490</v>
      </c>
      <c r="F288" s="24">
        <v>546016223</v>
      </c>
      <c r="G288" s="31">
        <f t="shared" si="53"/>
        <v>0.4671982480346662</v>
      </c>
      <c r="H288" s="23">
        <v>145317383</v>
      </c>
      <c r="I288" s="24">
        <v>66091485</v>
      </c>
      <c r="J288" s="24">
        <v>68916516</v>
      </c>
      <c r="K288" s="23">
        <v>280325384</v>
      </c>
      <c r="L288" s="23">
        <v>77526107</v>
      </c>
      <c r="M288" s="24">
        <v>81266412</v>
      </c>
      <c r="N288" s="24">
        <v>106898320</v>
      </c>
      <c r="O288" s="23">
        <v>265690839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101432973</v>
      </c>
      <c r="E289" s="24">
        <v>101432973</v>
      </c>
      <c r="F289" s="24">
        <v>67491558</v>
      </c>
      <c r="G289" s="31">
        <f t="shared" si="53"/>
        <v>0.66538085204305308</v>
      </c>
      <c r="H289" s="23">
        <v>35537889</v>
      </c>
      <c r="I289" s="24">
        <v>55783</v>
      </c>
      <c r="J289" s="24">
        <v>732056</v>
      </c>
      <c r="K289" s="23">
        <v>36325728</v>
      </c>
      <c r="L289" s="23">
        <v>1714090</v>
      </c>
      <c r="M289" s="24">
        <v>223089</v>
      </c>
      <c r="N289" s="24">
        <v>29228651</v>
      </c>
      <c r="O289" s="23">
        <v>31165830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2365357723</v>
      </c>
      <c r="E290" s="26">
        <f>SUM(E284:E289)</f>
        <v>2365357723</v>
      </c>
      <c r="F290" s="26">
        <f>SUM(F284:F289)</f>
        <v>1009203644</v>
      </c>
      <c r="G290" s="32">
        <f t="shared" si="53"/>
        <v>0.42666004984650685</v>
      </c>
      <c r="H290" s="25">
        <f t="shared" ref="H290:W290" si="57">SUM(H284:H289)</f>
        <v>271427237</v>
      </c>
      <c r="I290" s="26">
        <f t="shared" si="57"/>
        <v>122536995</v>
      </c>
      <c r="J290" s="26">
        <f t="shared" si="57"/>
        <v>110077777</v>
      </c>
      <c r="K290" s="25">
        <f t="shared" si="57"/>
        <v>504042009</v>
      </c>
      <c r="L290" s="25">
        <f t="shared" si="57"/>
        <v>119322740</v>
      </c>
      <c r="M290" s="26">
        <f t="shared" si="57"/>
        <v>124050279</v>
      </c>
      <c r="N290" s="26">
        <f t="shared" si="57"/>
        <v>261788616</v>
      </c>
      <c r="O290" s="25">
        <f t="shared" si="57"/>
        <v>505161635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3234187849</v>
      </c>
      <c r="E291" s="24">
        <v>3234187849</v>
      </c>
      <c r="F291" s="24">
        <v>1622794376</v>
      </c>
      <c r="G291" s="31">
        <f t="shared" si="53"/>
        <v>0.50176256042201217</v>
      </c>
      <c r="H291" s="23">
        <v>456170617</v>
      </c>
      <c r="I291" s="24">
        <v>224349706</v>
      </c>
      <c r="J291" s="24">
        <v>232147163</v>
      </c>
      <c r="K291" s="23">
        <v>912667486</v>
      </c>
      <c r="L291" s="23">
        <v>215543249</v>
      </c>
      <c r="M291" s="24">
        <v>199049329</v>
      </c>
      <c r="N291" s="24">
        <v>295534312</v>
      </c>
      <c r="O291" s="23">
        <v>710126890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366178723</v>
      </c>
      <c r="E292" s="24">
        <v>366178723</v>
      </c>
      <c r="F292" s="24">
        <v>112454518</v>
      </c>
      <c r="G292" s="31">
        <f t="shared" si="53"/>
        <v>0.30710281875115941</v>
      </c>
      <c r="H292" s="23">
        <v>53902396</v>
      </c>
      <c r="I292" s="24">
        <v>15845359</v>
      </c>
      <c r="J292" s="24">
        <v>13050951</v>
      </c>
      <c r="K292" s="23">
        <v>82798706</v>
      </c>
      <c r="L292" s="23">
        <v>13653138</v>
      </c>
      <c r="M292" s="24">
        <v>15927093</v>
      </c>
      <c r="N292" s="24">
        <v>75581</v>
      </c>
      <c r="O292" s="23">
        <v>29655812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170489356</v>
      </c>
      <c r="E293" s="24">
        <v>170489356</v>
      </c>
      <c r="F293" s="24">
        <v>93650031</v>
      </c>
      <c r="G293" s="31">
        <f t="shared" si="53"/>
        <v>0.54930133585582908</v>
      </c>
      <c r="H293" s="23">
        <v>34981670</v>
      </c>
      <c r="I293" s="24">
        <v>7658792</v>
      </c>
      <c r="J293" s="24">
        <v>7273112</v>
      </c>
      <c r="K293" s="23">
        <v>49913574</v>
      </c>
      <c r="L293" s="23">
        <v>8419077</v>
      </c>
      <c r="M293" s="24">
        <v>7034890</v>
      </c>
      <c r="N293" s="24">
        <v>28282490</v>
      </c>
      <c r="O293" s="23">
        <v>43736457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591897590</v>
      </c>
      <c r="E294" s="24">
        <v>591897590</v>
      </c>
      <c r="F294" s="24">
        <v>145777733</v>
      </c>
      <c r="G294" s="31">
        <f t="shared" si="53"/>
        <v>0.24628877607019822</v>
      </c>
      <c r="H294" s="23">
        <v>30585159</v>
      </c>
      <c r="I294" s="24">
        <v>19465905</v>
      </c>
      <c r="J294" s="24">
        <v>29290821</v>
      </c>
      <c r="K294" s="23">
        <v>79341885</v>
      </c>
      <c r="L294" s="23">
        <v>18831513</v>
      </c>
      <c r="M294" s="24">
        <v>22506540</v>
      </c>
      <c r="N294" s="24">
        <v>25097795</v>
      </c>
      <c r="O294" s="23">
        <v>66435848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163629000</v>
      </c>
      <c r="E295" s="24">
        <v>163629000</v>
      </c>
      <c r="F295" s="24">
        <v>128849996</v>
      </c>
      <c r="G295" s="31">
        <f t="shared" si="53"/>
        <v>0.78745207756571267</v>
      </c>
      <c r="H295" s="23">
        <v>60587825</v>
      </c>
      <c r="I295" s="24">
        <v>60619674</v>
      </c>
      <c r="J295" s="24">
        <v>797233</v>
      </c>
      <c r="K295" s="23">
        <v>122004732</v>
      </c>
      <c r="L295" s="23">
        <v>1049616</v>
      </c>
      <c r="M295" s="24">
        <v>3886443</v>
      </c>
      <c r="N295" s="24">
        <v>1909205</v>
      </c>
      <c r="O295" s="23">
        <v>6845264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4526382518</v>
      </c>
      <c r="E296" s="26">
        <f>SUM(E291:E295)</f>
        <v>4526382518</v>
      </c>
      <c r="F296" s="26">
        <f>SUM(F291:F295)</f>
        <v>2103526654</v>
      </c>
      <c r="G296" s="32">
        <f t="shared" si="53"/>
        <v>0.46472578171087747</v>
      </c>
      <c r="H296" s="25">
        <f t="shared" ref="H296:W296" si="58">SUM(H291:H295)</f>
        <v>636227667</v>
      </c>
      <c r="I296" s="26">
        <f t="shared" si="58"/>
        <v>327939436</v>
      </c>
      <c r="J296" s="26">
        <f t="shared" si="58"/>
        <v>282559280</v>
      </c>
      <c r="K296" s="25">
        <f t="shared" si="58"/>
        <v>1246726383</v>
      </c>
      <c r="L296" s="25">
        <f t="shared" si="58"/>
        <v>257496593</v>
      </c>
      <c r="M296" s="26">
        <f t="shared" si="58"/>
        <v>248404295</v>
      </c>
      <c r="N296" s="26">
        <f t="shared" si="58"/>
        <v>350899383</v>
      </c>
      <c r="O296" s="25">
        <f t="shared" si="58"/>
        <v>856800271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11806812406</v>
      </c>
      <c r="E297" s="26">
        <f>SUM(E261:E264,E266:E272,E274:E282,E284:E289,E291:E295)</f>
        <v>11806812406</v>
      </c>
      <c r="F297" s="26">
        <f>SUM(F261:F264,F266:F272,F274:F282,F284:F289,F291:F295)</f>
        <v>5425178305</v>
      </c>
      <c r="G297" s="32">
        <f t="shared" si="53"/>
        <v>0.45949559613931246</v>
      </c>
      <c r="H297" s="25">
        <f t="shared" ref="H297:W297" si="59">SUM(H261:H264,H266:H272,H274:H282,H284:H289,H291:H295)</f>
        <v>1685108067</v>
      </c>
      <c r="I297" s="26">
        <f t="shared" si="59"/>
        <v>705134205</v>
      </c>
      <c r="J297" s="26">
        <f t="shared" si="59"/>
        <v>589860883</v>
      </c>
      <c r="K297" s="25">
        <f t="shared" si="59"/>
        <v>2980103155</v>
      </c>
      <c r="L297" s="25">
        <f t="shared" si="59"/>
        <v>626326448</v>
      </c>
      <c r="M297" s="26">
        <f t="shared" si="59"/>
        <v>599366600</v>
      </c>
      <c r="N297" s="26">
        <f t="shared" si="59"/>
        <v>1219382102</v>
      </c>
      <c r="O297" s="25">
        <f t="shared" si="59"/>
        <v>2445075150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71161511559</v>
      </c>
      <c r="E300" s="24">
        <v>71261220294</v>
      </c>
      <c r="F300" s="24">
        <v>37624392327</v>
      </c>
      <c r="G300" s="31">
        <f t="shared" ref="G300:G337" si="60">IF(($D300     =0),0,($F300     /$D300     ))</f>
        <v>0.52871828468406856</v>
      </c>
      <c r="H300" s="23">
        <v>6639794162</v>
      </c>
      <c r="I300" s="24">
        <v>6566545762</v>
      </c>
      <c r="J300" s="24">
        <v>5638751958</v>
      </c>
      <c r="K300" s="23">
        <v>18845091882</v>
      </c>
      <c r="L300" s="23">
        <v>5244705008</v>
      </c>
      <c r="M300" s="24">
        <v>5737263219</v>
      </c>
      <c r="N300" s="24">
        <v>7797332218</v>
      </c>
      <c r="O300" s="23">
        <v>18779300445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71161511559</v>
      </c>
      <c r="E301" s="26">
        <f>E300</f>
        <v>71261220294</v>
      </c>
      <c r="F301" s="26">
        <f>F300</f>
        <v>37624392327</v>
      </c>
      <c r="G301" s="32">
        <f t="shared" si="60"/>
        <v>0.52871828468406856</v>
      </c>
      <c r="H301" s="25">
        <f t="shared" ref="H301:W301" si="61">H300</f>
        <v>6639794162</v>
      </c>
      <c r="I301" s="26">
        <f t="shared" si="61"/>
        <v>6566545762</v>
      </c>
      <c r="J301" s="26">
        <f t="shared" si="61"/>
        <v>5638751958</v>
      </c>
      <c r="K301" s="25">
        <f t="shared" si="61"/>
        <v>18845091882</v>
      </c>
      <c r="L301" s="25">
        <f t="shared" si="61"/>
        <v>5244705008</v>
      </c>
      <c r="M301" s="26">
        <f t="shared" si="61"/>
        <v>5737263219</v>
      </c>
      <c r="N301" s="26">
        <f t="shared" si="61"/>
        <v>7797332218</v>
      </c>
      <c r="O301" s="25">
        <f t="shared" si="61"/>
        <v>18779300445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620244493</v>
      </c>
      <c r="E302" s="24">
        <v>620244493</v>
      </c>
      <c r="F302" s="24">
        <v>301986035</v>
      </c>
      <c r="G302" s="31">
        <f t="shared" si="60"/>
        <v>0.48688225112544448</v>
      </c>
      <c r="H302" s="23">
        <v>80883503</v>
      </c>
      <c r="I302" s="24">
        <v>33920461</v>
      </c>
      <c r="J302" s="24">
        <v>35931213</v>
      </c>
      <c r="K302" s="23">
        <v>150735177</v>
      </c>
      <c r="L302" s="23">
        <v>41590380</v>
      </c>
      <c r="M302" s="24">
        <v>38036981</v>
      </c>
      <c r="N302" s="24">
        <v>71623497</v>
      </c>
      <c r="O302" s="23">
        <v>151250858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514609788</v>
      </c>
      <c r="E303" s="24">
        <v>517807811</v>
      </c>
      <c r="F303" s="24">
        <v>273961935</v>
      </c>
      <c r="G303" s="31">
        <f t="shared" si="60"/>
        <v>0.53236829416855169</v>
      </c>
      <c r="H303" s="23">
        <v>68603459</v>
      </c>
      <c r="I303" s="24">
        <v>34831508</v>
      </c>
      <c r="J303" s="24">
        <v>35143510</v>
      </c>
      <c r="K303" s="23">
        <v>138578477</v>
      </c>
      <c r="L303" s="23">
        <v>38478531</v>
      </c>
      <c r="M303" s="24">
        <v>32826074</v>
      </c>
      <c r="N303" s="24">
        <v>64078853</v>
      </c>
      <c r="O303" s="23">
        <v>135383458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649658272</v>
      </c>
      <c r="E304" s="24">
        <v>649658272</v>
      </c>
      <c r="F304" s="24">
        <v>343765695</v>
      </c>
      <c r="G304" s="31">
        <f t="shared" si="60"/>
        <v>0.52914849208600545</v>
      </c>
      <c r="H304" s="23">
        <v>93654947</v>
      </c>
      <c r="I304" s="24">
        <v>43657547</v>
      </c>
      <c r="J304" s="24">
        <v>43051776</v>
      </c>
      <c r="K304" s="23">
        <v>180364270</v>
      </c>
      <c r="L304" s="23">
        <v>49590554</v>
      </c>
      <c r="M304" s="24">
        <v>45052769</v>
      </c>
      <c r="N304" s="24">
        <v>68758102</v>
      </c>
      <c r="O304" s="23">
        <v>163401425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1889743330</v>
      </c>
      <c r="E305" s="24">
        <v>1902663951</v>
      </c>
      <c r="F305" s="24">
        <v>951878829</v>
      </c>
      <c r="G305" s="31">
        <f t="shared" si="60"/>
        <v>0.50370799774168273</v>
      </c>
      <c r="H305" s="23">
        <v>172260157</v>
      </c>
      <c r="I305" s="24">
        <v>133417717</v>
      </c>
      <c r="J305" s="24">
        <v>139227051</v>
      </c>
      <c r="K305" s="23">
        <v>444904925</v>
      </c>
      <c r="L305" s="23">
        <v>177792641</v>
      </c>
      <c r="M305" s="24">
        <v>132542410</v>
      </c>
      <c r="N305" s="24">
        <v>196638853</v>
      </c>
      <c r="O305" s="23">
        <v>506973904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1485924993</v>
      </c>
      <c r="E306" s="24">
        <v>1583700448</v>
      </c>
      <c r="F306" s="24">
        <v>777277533</v>
      </c>
      <c r="G306" s="31">
        <f t="shared" si="60"/>
        <v>0.52309338402789751</v>
      </c>
      <c r="H306" s="23">
        <v>159647691</v>
      </c>
      <c r="I306" s="24">
        <v>98291599</v>
      </c>
      <c r="J306" s="24">
        <v>94481709</v>
      </c>
      <c r="K306" s="23">
        <v>352420999</v>
      </c>
      <c r="L306" s="23">
        <v>102375510</v>
      </c>
      <c r="M306" s="24">
        <v>122703560</v>
      </c>
      <c r="N306" s="24">
        <v>199777464</v>
      </c>
      <c r="O306" s="23">
        <v>424856534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606729160</v>
      </c>
      <c r="E307" s="24">
        <v>606729160</v>
      </c>
      <c r="F307" s="24">
        <v>298014491</v>
      </c>
      <c r="G307" s="31">
        <f t="shared" si="60"/>
        <v>0.49118208032064919</v>
      </c>
      <c r="H307" s="23">
        <v>60066078</v>
      </c>
      <c r="I307" s="24">
        <v>45378626</v>
      </c>
      <c r="J307" s="24">
        <v>18572246</v>
      </c>
      <c r="K307" s="23">
        <v>124016950</v>
      </c>
      <c r="L307" s="23">
        <v>52876760</v>
      </c>
      <c r="M307" s="24">
        <v>44477506</v>
      </c>
      <c r="N307" s="24">
        <v>76643275</v>
      </c>
      <c r="O307" s="23">
        <v>173997541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5766910036</v>
      </c>
      <c r="E308" s="26">
        <f>SUM(E302:E307)</f>
        <v>5880804135</v>
      </c>
      <c r="F308" s="26">
        <f>SUM(F302:F307)</f>
        <v>2946884518</v>
      </c>
      <c r="G308" s="32">
        <f t="shared" si="60"/>
        <v>0.51099887107723907</v>
      </c>
      <c r="H308" s="25">
        <f t="shared" ref="H308:W308" si="62">SUM(H302:H307)</f>
        <v>635115835</v>
      </c>
      <c r="I308" s="26">
        <f t="shared" si="62"/>
        <v>389497458</v>
      </c>
      <c r="J308" s="26">
        <f t="shared" si="62"/>
        <v>366407505</v>
      </c>
      <c r="K308" s="25">
        <f t="shared" si="62"/>
        <v>1391020798</v>
      </c>
      <c r="L308" s="25">
        <f t="shared" si="62"/>
        <v>462704376</v>
      </c>
      <c r="M308" s="26">
        <f t="shared" si="62"/>
        <v>415639300</v>
      </c>
      <c r="N308" s="26">
        <f t="shared" si="62"/>
        <v>677520044</v>
      </c>
      <c r="O308" s="25">
        <f t="shared" si="62"/>
        <v>1555863720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982936003</v>
      </c>
      <c r="E309" s="24">
        <v>992873818</v>
      </c>
      <c r="F309" s="24">
        <v>509640542</v>
      </c>
      <c r="G309" s="31">
        <f t="shared" si="60"/>
        <v>0.51848802001812522</v>
      </c>
      <c r="H309" s="23">
        <v>177701868</v>
      </c>
      <c r="I309" s="24">
        <v>61219907</v>
      </c>
      <c r="J309" s="24">
        <v>54238831</v>
      </c>
      <c r="K309" s="23">
        <v>293160606</v>
      </c>
      <c r="L309" s="23">
        <v>64414261</v>
      </c>
      <c r="M309" s="24">
        <v>51195973</v>
      </c>
      <c r="N309" s="24">
        <v>100869702</v>
      </c>
      <c r="O309" s="23">
        <v>216479936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3706183837</v>
      </c>
      <c r="E310" s="24">
        <v>3706183837</v>
      </c>
      <c r="F310" s="24">
        <v>1927216289</v>
      </c>
      <c r="G310" s="31">
        <f t="shared" si="60"/>
        <v>0.52000018718985097</v>
      </c>
      <c r="H310" s="23">
        <v>405759944</v>
      </c>
      <c r="I310" s="24">
        <v>273588075</v>
      </c>
      <c r="J310" s="24">
        <v>289133661</v>
      </c>
      <c r="K310" s="23">
        <v>968481680</v>
      </c>
      <c r="L310" s="23">
        <v>271742645</v>
      </c>
      <c r="M310" s="24">
        <v>255452710</v>
      </c>
      <c r="N310" s="24">
        <v>431539254</v>
      </c>
      <c r="O310" s="23">
        <v>958734609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2869321198</v>
      </c>
      <c r="E311" s="24">
        <v>2922127431</v>
      </c>
      <c r="F311" s="24">
        <v>1358048285</v>
      </c>
      <c r="G311" s="31">
        <f t="shared" si="60"/>
        <v>0.4732994988315003</v>
      </c>
      <c r="H311" s="23">
        <v>379307333</v>
      </c>
      <c r="I311" s="24">
        <v>196655121</v>
      </c>
      <c r="J311" s="24">
        <v>102002269</v>
      </c>
      <c r="K311" s="23">
        <v>677964723</v>
      </c>
      <c r="L311" s="23">
        <v>180982518</v>
      </c>
      <c r="M311" s="24">
        <v>174915444</v>
      </c>
      <c r="N311" s="24">
        <v>324185600</v>
      </c>
      <c r="O311" s="23">
        <v>680083562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1833296428</v>
      </c>
      <c r="E312" s="24">
        <v>1834619805</v>
      </c>
      <c r="F312" s="24">
        <v>880478711</v>
      </c>
      <c r="G312" s="31">
        <f t="shared" si="60"/>
        <v>0.48027078302909343</v>
      </c>
      <c r="H312" s="23">
        <v>235704079</v>
      </c>
      <c r="I312" s="24">
        <v>126812926</v>
      </c>
      <c r="J312" s="24">
        <v>118067469</v>
      </c>
      <c r="K312" s="23">
        <v>480584474</v>
      </c>
      <c r="L312" s="23">
        <v>105742382</v>
      </c>
      <c r="M312" s="24">
        <v>118793776</v>
      </c>
      <c r="N312" s="24">
        <v>175358079</v>
      </c>
      <c r="O312" s="23">
        <v>399894237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1181765073</v>
      </c>
      <c r="E313" s="24">
        <v>1186437547</v>
      </c>
      <c r="F313" s="24">
        <v>635324382</v>
      </c>
      <c r="G313" s="31">
        <f t="shared" si="60"/>
        <v>0.53760632846186684</v>
      </c>
      <c r="H313" s="23">
        <v>135190582</v>
      </c>
      <c r="I313" s="24">
        <v>95936574</v>
      </c>
      <c r="J313" s="24">
        <v>92365213</v>
      </c>
      <c r="K313" s="23">
        <v>323492369</v>
      </c>
      <c r="L313" s="23">
        <v>87368696</v>
      </c>
      <c r="M313" s="24">
        <v>89547394</v>
      </c>
      <c r="N313" s="24">
        <v>134915923</v>
      </c>
      <c r="O313" s="23">
        <v>311832013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483177290</v>
      </c>
      <c r="E314" s="24">
        <v>483177290</v>
      </c>
      <c r="F314" s="24">
        <v>298308791</v>
      </c>
      <c r="G314" s="31">
        <f t="shared" si="60"/>
        <v>0.61738992534189674</v>
      </c>
      <c r="H314" s="23">
        <v>122412943</v>
      </c>
      <c r="I314" s="24">
        <v>8664358</v>
      </c>
      <c r="J314" s="24">
        <v>20545961</v>
      </c>
      <c r="K314" s="23">
        <v>151623262</v>
      </c>
      <c r="L314" s="23">
        <v>16633257</v>
      </c>
      <c r="M314" s="24">
        <v>16644469</v>
      </c>
      <c r="N314" s="24">
        <v>113407803</v>
      </c>
      <c r="O314" s="23">
        <v>146685529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11056679829</v>
      </c>
      <c r="E315" s="26">
        <f>SUM(E309:E314)</f>
        <v>11125419728</v>
      </c>
      <c r="F315" s="26">
        <f>SUM(F309:F314)</f>
        <v>5609017000</v>
      </c>
      <c r="G315" s="32">
        <f t="shared" si="60"/>
        <v>0.50729668279698181</v>
      </c>
      <c r="H315" s="25">
        <f t="shared" ref="H315:W315" si="63">SUM(H309:H314)</f>
        <v>1456076749</v>
      </c>
      <c r="I315" s="26">
        <f t="shared" si="63"/>
        <v>762876961</v>
      </c>
      <c r="J315" s="26">
        <f t="shared" si="63"/>
        <v>676353404</v>
      </c>
      <c r="K315" s="25">
        <f t="shared" si="63"/>
        <v>2895307114</v>
      </c>
      <c r="L315" s="25">
        <f t="shared" si="63"/>
        <v>726883759</v>
      </c>
      <c r="M315" s="26">
        <f t="shared" si="63"/>
        <v>706549766</v>
      </c>
      <c r="N315" s="26">
        <f t="shared" si="63"/>
        <v>1280276361</v>
      </c>
      <c r="O315" s="25">
        <f t="shared" si="63"/>
        <v>2713709886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850549093</v>
      </c>
      <c r="E316" s="24">
        <v>850677475</v>
      </c>
      <c r="F316" s="24">
        <v>448999111</v>
      </c>
      <c r="G316" s="31">
        <f t="shared" si="60"/>
        <v>0.52789323355377438</v>
      </c>
      <c r="H316" s="23">
        <v>137710763</v>
      </c>
      <c r="I316" s="24">
        <v>50115159</v>
      </c>
      <c r="J316" s="24">
        <v>53767371</v>
      </c>
      <c r="K316" s="23">
        <v>241593293</v>
      </c>
      <c r="L316" s="23">
        <v>54060600</v>
      </c>
      <c r="M316" s="24">
        <v>51387302</v>
      </c>
      <c r="N316" s="24">
        <v>101957916</v>
      </c>
      <c r="O316" s="23">
        <v>207405818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2017871276</v>
      </c>
      <c r="E317" s="24">
        <v>2017871276</v>
      </c>
      <c r="F317" s="24">
        <v>1061077434</v>
      </c>
      <c r="G317" s="31">
        <f t="shared" si="60"/>
        <v>0.52584000110421314</v>
      </c>
      <c r="H317" s="23">
        <v>226853665</v>
      </c>
      <c r="I317" s="24">
        <v>160809894</v>
      </c>
      <c r="J317" s="24">
        <v>154975878</v>
      </c>
      <c r="K317" s="23">
        <v>542639437</v>
      </c>
      <c r="L317" s="23">
        <v>149186098</v>
      </c>
      <c r="M317" s="24">
        <v>153009551</v>
      </c>
      <c r="N317" s="24">
        <v>216242348</v>
      </c>
      <c r="O317" s="23">
        <v>518437997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558403741</v>
      </c>
      <c r="E318" s="24">
        <v>558403741</v>
      </c>
      <c r="F318" s="24">
        <v>289663733</v>
      </c>
      <c r="G318" s="31">
        <f t="shared" si="60"/>
        <v>0.5187353015960543</v>
      </c>
      <c r="H318" s="23">
        <v>85041671</v>
      </c>
      <c r="I318" s="24">
        <v>37471133</v>
      </c>
      <c r="J318" s="24">
        <v>38052783</v>
      </c>
      <c r="K318" s="23">
        <v>160565587</v>
      </c>
      <c r="L318" s="23">
        <v>37964357</v>
      </c>
      <c r="M318" s="24">
        <v>38720762</v>
      </c>
      <c r="N318" s="24">
        <v>52413027</v>
      </c>
      <c r="O318" s="23">
        <v>129098146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541945920</v>
      </c>
      <c r="E319" s="24">
        <v>544138615</v>
      </c>
      <c r="F319" s="24">
        <v>267695771</v>
      </c>
      <c r="G319" s="31">
        <f t="shared" si="60"/>
        <v>0.49395292246134082</v>
      </c>
      <c r="H319" s="23">
        <v>52550749</v>
      </c>
      <c r="I319" s="24">
        <v>41903011</v>
      </c>
      <c r="J319" s="24">
        <v>49795116</v>
      </c>
      <c r="K319" s="23">
        <v>144248876</v>
      </c>
      <c r="L319" s="23">
        <v>35775491</v>
      </c>
      <c r="M319" s="24">
        <v>37308485</v>
      </c>
      <c r="N319" s="24">
        <v>50362919</v>
      </c>
      <c r="O319" s="23">
        <v>123446895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306811902</v>
      </c>
      <c r="E320" s="24">
        <v>309392243</v>
      </c>
      <c r="F320" s="24">
        <v>181974904</v>
      </c>
      <c r="G320" s="31">
        <f t="shared" si="60"/>
        <v>0.59311553043988496</v>
      </c>
      <c r="H320" s="23">
        <v>61103880</v>
      </c>
      <c r="I320" s="24">
        <v>3497508</v>
      </c>
      <c r="J320" s="24">
        <v>16978576</v>
      </c>
      <c r="K320" s="23">
        <v>81579964</v>
      </c>
      <c r="L320" s="23">
        <v>13193102</v>
      </c>
      <c r="M320" s="24">
        <v>35371207</v>
      </c>
      <c r="N320" s="24">
        <v>51830631</v>
      </c>
      <c r="O320" s="23">
        <v>100394940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4275581932</v>
      </c>
      <c r="E321" s="26">
        <f>SUM(E316:E320)</f>
        <v>4280483350</v>
      </c>
      <c r="F321" s="26">
        <f>SUM(F316:F320)</f>
        <v>2249410953</v>
      </c>
      <c r="G321" s="32">
        <f t="shared" si="60"/>
        <v>0.5261063847624099</v>
      </c>
      <c r="H321" s="25">
        <f t="shared" ref="H321:W321" si="64">SUM(H316:H320)</f>
        <v>563260728</v>
      </c>
      <c r="I321" s="26">
        <f t="shared" si="64"/>
        <v>293796705</v>
      </c>
      <c r="J321" s="26">
        <f t="shared" si="64"/>
        <v>313569724</v>
      </c>
      <c r="K321" s="25">
        <f t="shared" si="64"/>
        <v>1170627157</v>
      </c>
      <c r="L321" s="25">
        <f t="shared" si="64"/>
        <v>290179648</v>
      </c>
      <c r="M321" s="26">
        <f t="shared" si="64"/>
        <v>315797307</v>
      </c>
      <c r="N321" s="26">
        <f t="shared" si="64"/>
        <v>472806841</v>
      </c>
      <c r="O321" s="25">
        <f t="shared" si="64"/>
        <v>1078783796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254395626</v>
      </c>
      <c r="E322" s="24">
        <v>254395626</v>
      </c>
      <c r="F322" s="24">
        <v>130793768</v>
      </c>
      <c r="G322" s="31">
        <f t="shared" si="60"/>
        <v>0.51413528627257132</v>
      </c>
      <c r="H322" s="23">
        <v>32935818</v>
      </c>
      <c r="I322" s="24">
        <v>17919558</v>
      </c>
      <c r="J322" s="24">
        <v>17097252</v>
      </c>
      <c r="K322" s="23">
        <v>67952628</v>
      </c>
      <c r="L322" s="23">
        <v>5528066</v>
      </c>
      <c r="M322" s="24">
        <v>28377707</v>
      </c>
      <c r="N322" s="24">
        <v>28935367</v>
      </c>
      <c r="O322" s="23">
        <v>62841140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807340166</v>
      </c>
      <c r="E323" s="24">
        <v>807340166</v>
      </c>
      <c r="F323" s="24">
        <v>404228828</v>
      </c>
      <c r="G323" s="31">
        <f t="shared" si="60"/>
        <v>0.50069208126082509</v>
      </c>
      <c r="H323" s="23">
        <v>93807115</v>
      </c>
      <c r="I323" s="24">
        <v>56408384</v>
      </c>
      <c r="J323" s="24">
        <v>50543664</v>
      </c>
      <c r="K323" s="23">
        <v>200759163</v>
      </c>
      <c r="L323" s="23">
        <v>38654705</v>
      </c>
      <c r="M323" s="24">
        <v>52171778</v>
      </c>
      <c r="N323" s="24">
        <v>112643182</v>
      </c>
      <c r="O323" s="23">
        <v>203469665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1962972691</v>
      </c>
      <c r="E324" s="24">
        <v>1963104488</v>
      </c>
      <c r="F324" s="24">
        <v>955962682</v>
      </c>
      <c r="G324" s="31">
        <f t="shared" si="60"/>
        <v>0.48699744340966994</v>
      </c>
      <c r="H324" s="23">
        <v>179219026</v>
      </c>
      <c r="I324" s="24">
        <v>146159473</v>
      </c>
      <c r="J324" s="24">
        <v>142182473</v>
      </c>
      <c r="K324" s="23">
        <v>467560972</v>
      </c>
      <c r="L324" s="23">
        <v>144179610</v>
      </c>
      <c r="M324" s="24">
        <v>143798069</v>
      </c>
      <c r="N324" s="24">
        <v>200424031</v>
      </c>
      <c r="O324" s="23">
        <v>488401710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3869688903</v>
      </c>
      <c r="E325" s="24">
        <v>3841032983</v>
      </c>
      <c r="F325" s="24">
        <v>1521425983</v>
      </c>
      <c r="G325" s="31">
        <f t="shared" si="60"/>
        <v>0.39316493422003645</v>
      </c>
      <c r="H325" s="23">
        <v>183095851</v>
      </c>
      <c r="I325" s="24">
        <v>375251149</v>
      </c>
      <c r="J325" s="24">
        <v>277674804</v>
      </c>
      <c r="K325" s="23">
        <v>836021804</v>
      </c>
      <c r="L325" s="23">
        <v>296242170</v>
      </c>
      <c r="M325" s="24">
        <v>221715379</v>
      </c>
      <c r="N325" s="24">
        <v>167446630</v>
      </c>
      <c r="O325" s="23">
        <v>685404179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1067512200</v>
      </c>
      <c r="E326" s="24">
        <v>1067512200</v>
      </c>
      <c r="F326" s="24">
        <v>629953265</v>
      </c>
      <c r="G326" s="31">
        <f t="shared" si="60"/>
        <v>0.59011341041348286</v>
      </c>
      <c r="H326" s="23">
        <v>307333410</v>
      </c>
      <c r="I326" s="24">
        <v>45406128</v>
      </c>
      <c r="J326" s="24">
        <v>62504532</v>
      </c>
      <c r="K326" s="23">
        <v>415244070</v>
      </c>
      <c r="L326" s="23">
        <v>59841762</v>
      </c>
      <c r="M326" s="24">
        <v>59372058</v>
      </c>
      <c r="N326" s="24">
        <v>95495375</v>
      </c>
      <c r="O326" s="23">
        <v>214709195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1072557106</v>
      </c>
      <c r="E327" s="24">
        <v>1077369176</v>
      </c>
      <c r="F327" s="24">
        <v>502636488</v>
      </c>
      <c r="G327" s="31">
        <f t="shared" si="60"/>
        <v>0.46863377734220146</v>
      </c>
      <c r="H327" s="23">
        <v>135756173</v>
      </c>
      <c r="I327" s="24">
        <v>62546501</v>
      </c>
      <c r="J327" s="24">
        <v>75181895</v>
      </c>
      <c r="K327" s="23">
        <v>273484569</v>
      </c>
      <c r="L327" s="23">
        <v>88316886</v>
      </c>
      <c r="M327" s="24">
        <v>69134152</v>
      </c>
      <c r="N327" s="24">
        <v>71700881</v>
      </c>
      <c r="O327" s="23">
        <v>229151919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1433458055</v>
      </c>
      <c r="E328" s="24">
        <v>1444049782</v>
      </c>
      <c r="F328" s="24">
        <v>756516343</v>
      </c>
      <c r="G328" s="31">
        <f t="shared" si="60"/>
        <v>0.52775617700233302</v>
      </c>
      <c r="H328" s="23">
        <v>273314693</v>
      </c>
      <c r="I328" s="24">
        <v>84436508</v>
      </c>
      <c r="J328" s="24">
        <v>94030694</v>
      </c>
      <c r="K328" s="23">
        <v>451781895</v>
      </c>
      <c r="L328" s="23">
        <v>83615432</v>
      </c>
      <c r="M328" s="24">
        <v>91414432</v>
      </c>
      <c r="N328" s="24">
        <v>129704584</v>
      </c>
      <c r="O328" s="23">
        <v>304734448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554413098</v>
      </c>
      <c r="E329" s="24">
        <v>554856393</v>
      </c>
      <c r="F329" s="24">
        <v>264037398</v>
      </c>
      <c r="G329" s="31">
        <f t="shared" si="60"/>
        <v>0.47624668131487757</v>
      </c>
      <c r="H329" s="23">
        <v>79789398</v>
      </c>
      <c r="I329" s="24">
        <v>27827235</v>
      </c>
      <c r="J329" s="24">
        <v>42227316</v>
      </c>
      <c r="K329" s="23">
        <v>149843949</v>
      </c>
      <c r="L329" s="23">
        <v>16713715</v>
      </c>
      <c r="M329" s="24">
        <v>43442715</v>
      </c>
      <c r="N329" s="24">
        <v>54037019</v>
      </c>
      <c r="O329" s="23">
        <v>114193449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11022337845</v>
      </c>
      <c r="E330" s="26">
        <f>SUM(E322:E329)</f>
        <v>11009660814</v>
      </c>
      <c r="F330" s="26">
        <f>SUM(F322:F329)</f>
        <v>5165554755</v>
      </c>
      <c r="G330" s="32">
        <f t="shared" si="60"/>
        <v>0.46864420485380248</v>
      </c>
      <c r="H330" s="25">
        <f t="shared" ref="H330:W330" si="65">SUM(H322:H329)</f>
        <v>1285251484</v>
      </c>
      <c r="I330" s="26">
        <f t="shared" si="65"/>
        <v>815954936</v>
      </c>
      <c r="J330" s="26">
        <f t="shared" si="65"/>
        <v>761442630</v>
      </c>
      <c r="K330" s="25">
        <f t="shared" si="65"/>
        <v>2862649050</v>
      </c>
      <c r="L330" s="25">
        <f t="shared" si="65"/>
        <v>733092346</v>
      </c>
      <c r="M330" s="26">
        <f t="shared" si="65"/>
        <v>709426290</v>
      </c>
      <c r="N330" s="26">
        <f t="shared" si="65"/>
        <v>860387069</v>
      </c>
      <c r="O330" s="25">
        <f t="shared" si="65"/>
        <v>2302905705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114559000</v>
      </c>
      <c r="E331" s="24">
        <v>114559000</v>
      </c>
      <c r="F331" s="24">
        <v>47461212</v>
      </c>
      <c r="G331" s="31">
        <f t="shared" si="60"/>
        <v>0.41429492226712872</v>
      </c>
      <c r="H331" s="23">
        <v>19236351</v>
      </c>
      <c r="I331" s="24">
        <v>4867427</v>
      </c>
      <c r="J331" s="24">
        <v>3970233</v>
      </c>
      <c r="K331" s="23">
        <v>28074011</v>
      </c>
      <c r="L331" s="23">
        <v>3374631</v>
      </c>
      <c r="M331" s="24">
        <v>4218377</v>
      </c>
      <c r="N331" s="24">
        <v>11794193</v>
      </c>
      <c r="O331" s="23">
        <v>19387201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110343200</v>
      </c>
      <c r="E332" s="24">
        <v>112786325</v>
      </c>
      <c r="F332" s="24">
        <v>43825449</v>
      </c>
      <c r="G332" s="31">
        <f t="shared" si="60"/>
        <v>0.39717398987885072</v>
      </c>
      <c r="H332" s="23">
        <v>22174354</v>
      </c>
      <c r="I332" s="24">
        <v>0</v>
      </c>
      <c r="J332" s="24">
        <v>4760878</v>
      </c>
      <c r="K332" s="23">
        <v>26935232</v>
      </c>
      <c r="L332" s="23">
        <v>5586247</v>
      </c>
      <c r="M332" s="24">
        <v>5981507</v>
      </c>
      <c r="N332" s="24">
        <v>5322463</v>
      </c>
      <c r="O332" s="23">
        <v>16890217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554321962</v>
      </c>
      <c r="E333" s="24">
        <v>554321962</v>
      </c>
      <c r="F333" s="24">
        <v>226886216</v>
      </c>
      <c r="G333" s="31">
        <f t="shared" si="60"/>
        <v>0.40930403547676864</v>
      </c>
      <c r="H333" s="23">
        <v>64571709</v>
      </c>
      <c r="I333" s="24">
        <v>27879850</v>
      </c>
      <c r="J333" s="24">
        <v>29134388</v>
      </c>
      <c r="K333" s="23">
        <v>121585947</v>
      </c>
      <c r="L333" s="23">
        <v>24205237</v>
      </c>
      <c r="M333" s="24">
        <v>31429697</v>
      </c>
      <c r="N333" s="24">
        <v>49665335</v>
      </c>
      <c r="O333" s="23">
        <v>105300269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124602908</v>
      </c>
      <c r="E334" s="24">
        <v>124602908</v>
      </c>
      <c r="F334" s="24">
        <v>75035241</v>
      </c>
      <c r="G334" s="31">
        <f t="shared" si="60"/>
        <v>0.6021949423523888</v>
      </c>
      <c r="H334" s="23">
        <v>26714807</v>
      </c>
      <c r="I334" s="24">
        <v>2607333</v>
      </c>
      <c r="J334" s="24">
        <v>1104348</v>
      </c>
      <c r="K334" s="23">
        <v>30426488</v>
      </c>
      <c r="L334" s="23">
        <v>11290854</v>
      </c>
      <c r="M334" s="24">
        <v>19401397</v>
      </c>
      <c r="N334" s="24">
        <v>13916502</v>
      </c>
      <c r="O334" s="23">
        <v>44608753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903827070</v>
      </c>
      <c r="E335" s="26">
        <f>SUM(E331:E334)</f>
        <v>906270195</v>
      </c>
      <c r="F335" s="26">
        <f>SUM(F331:F334)</f>
        <v>393208118</v>
      </c>
      <c r="G335" s="32">
        <f t="shared" si="60"/>
        <v>0.43504795447208722</v>
      </c>
      <c r="H335" s="25">
        <f t="shared" ref="H335:W335" si="66">SUM(H331:H334)</f>
        <v>132697221</v>
      </c>
      <c r="I335" s="26">
        <f t="shared" si="66"/>
        <v>35354610</v>
      </c>
      <c r="J335" s="26">
        <f t="shared" si="66"/>
        <v>38969847</v>
      </c>
      <c r="K335" s="25">
        <f t="shared" si="66"/>
        <v>207021678</v>
      </c>
      <c r="L335" s="25">
        <f t="shared" si="66"/>
        <v>44456969</v>
      </c>
      <c r="M335" s="26">
        <f t="shared" si="66"/>
        <v>61030978</v>
      </c>
      <c r="N335" s="26">
        <f t="shared" si="66"/>
        <v>80698493</v>
      </c>
      <c r="O335" s="25">
        <f t="shared" si="66"/>
        <v>186186440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104186848271</v>
      </c>
      <c r="E336" s="26">
        <f>SUM(E300,E302:E307,E309:E314,E316:E320,E322:E329,E331:E334)</f>
        <v>104463858516</v>
      </c>
      <c r="F336" s="26">
        <f>SUM(F300,F302:F307,F309:F314,F316:F320,F322:F329,F331:F334)</f>
        <v>53988467671</v>
      </c>
      <c r="G336" s="32">
        <f t="shared" si="60"/>
        <v>0.51818889396261236</v>
      </c>
      <c r="H336" s="25">
        <f t="shared" ref="H336:W336" si="67">SUM(H300,H302:H307,H309:H314,H316:H320,H322:H329,H331:H334)</f>
        <v>10712196179</v>
      </c>
      <c r="I336" s="26">
        <f t="shared" si="67"/>
        <v>8864026432</v>
      </c>
      <c r="J336" s="26">
        <f t="shared" si="67"/>
        <v>7795495068</v>
      </c>
      <c r="K336" s="25">
        <f t="shared" si="67"/>
        <v>27371717679</v>
      </c>
      <c r="L336" s="25">
        <f t="shared" si="67"/>
        <v>7502022106</v>
      </c>
      <c r="M336" s="26">
        <f t="shared" si="67"/>
        <v>7945706860</v>
      </c>
      <c r="N336" s="26">
        <f t="shared" si="67"/>
        <v>11169021026</v>
      </c>
      <c r="O336" s="25">
        <f t="shared" si="67"/>
        <v>26616749992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627876378483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628407571980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332770391359</v>
      </c>
      <c r="G337" s="34">
        <f t="shared" si="60"/>
        <v>0.52999348719408768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85980538590</v>
      </c>
      <c r="I337" s="30">
        <f t="shared" si="68"/>
        <v>50517068019</v>
      </c>
      <c r="J337" s="30">
        <f t="shared" si="68"/>
        <v>41951853145</v>
      </c>
      <c r="K337" s="29">
        <f t="shared" si="68"/>
        <v>178449459754</v>
      </c>
      <c r="L337" s="29">
        <f t="shared" si="68"/>
        <v>40427119535</v>
      </c>
      <c r="M337" s="30">
        <f t="shared" si="68"/>
        <v>38285307986</v>
      </c>
      <c r="N337" s="30">
        <f t="shared" si="68"/>
        <v>75608504084</v>
      </c>
      <c r="O337" s="29">
        <f t="shared" si="68"/>
        <v>154320931605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83016B-5FBE-46E9-B3A7-774A250ABC39}"/>
</file>

<file path=customXml/itemProps2.xml><?xml version="1.0" encoding="utf-8"?>
<ds:datastoreItem xmlns:ds="http://schemas.openxmlformats.org/officeDocument/2006/customXml" ds:itemID="{45B91982-0CF5-4EFB-9591-0BB7FAFFC16B}"/>
</file>

<file path=customXml/itemProps3.xml><?xml version="1.0" encoding="utf-8"?>
<ds:datastoreItem xmlns:ds="http://schemas.openxmlformats.org/officeDocument/2006/customXml" ds:itemID="{B0B87230-AF28-4356-BFDB-54F1B0F1F9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2026-02-09T10:24:39Z</dcterms:created>
  <dcterms:modified xsi:type="dcterms:W3CDTF">2026-02-09T12:04:20Z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